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0" yWindow="-120" windowWidth="29040" windowHeight="15720"/>
  </bookViews>
  <sheets>
    <sheet name="Алматы_МЕСЯЦ" sheetId="1" r:id="rId1"/>
    <sheet name="НРР_Регионы" sheetId="12" r:id="rId2"/>
    <sheet name="Регионы" sheetId="7" state="hidden" r:id="rId3"/>
  </sheets>
  <externalReferences>
    <externalReference r:id="rId4"/>
  </externalReferences>
  <definedNames>
    <definedName name="Категория">[1]Смета_Месяц!#REF!</definedName>
    <definedName name="Категория4">#REF!</definedName>
    <definedName name="_xlnm.Print_Area" localSheetId="0">Алматы_МЕСЯЦ!$B$1:$T$40</definedName>
    <definedName name="Стоимость">[1]!Таблица13[Месяц]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I37" i="1"/>
  <c r="H37" i="1"/>
  <c r="G37" i="1"/>
  <c r="F37" i="1"/>
  <c r="E37" i="1"/>
  <c r="E32" i="1"/>
  <c r="E31" i="1"/>
  <c r="L21" i="1"/>
  <c r="E14" i="1"/>
  <c r="E13" i="1"/>
  <c r="K12" i="1"/>
  <c r="E11" i="7" l="1"/>
  <c r="F18" i="7"/>
  <c r="F17" i="7"/>
  <c r="F16" i="7"/>
  <c r="F15" i="7"/>
  <c r="F14" i="7"/>
  <c r="F13" i="7"/>
</calcChain>
</file>

<file path=xl/sharedStrings.xml><?xml version="1.0" encoding="utf-8"?>
<sst xmlns="http://schemas.openxmlformats.org/spreadsheetml/2006/main" count="424" uniqueCount="194">
  <si>
    <t>месяц</t>
  </si>
  <si>
    <t>Стоимость услуг включает НДС в размере 12%</t>
  </si>
  <si>
    <t>Аренда за один слот на месяц</t>
  </si>
  <si>
    <t>Город</t>
  </si>
  <si>
    <t>Тип размещения</t>
  </si>
  <si>
    <t>Тариф</t>
  </si>
  <si>
    <t>Категория 1</t>
  </si>
  <si>
    <t>Категория 2</t>
  </si>
  <si>
    <t>Скидка за объем</t>
  </si>
  <si>
    <t>STANDART описание</t>
  </si>
  <si>
    <t>Структура размещения на Ситиборде</t>
  </si>
  <si>
    <t>Алматы</t>
  </si>
  <si>
    <t xml:space="preserve">Стандарт </t>
  </si>
  <si>
    <t>1  и более</t>
  </si>
  <si>
    <t>Классическое размещение на одном слоте в скроллерной системе Ситиборда.  В ротационном цикле  предусматривается размещение  не более двух Клиентов (Слотов)</t>
  </si>
  <si>
    <t>Слот №1</t>
  </si>
  <si>
    <t>каз/рус</t>
  </si>
  <si>
    <t>10 и более</t>
  </si>
  <si>
    <t>Слот №2</t>
  </si>
  <si>
    <t>20 и более</t>
  </si>
  <si>
    <t>Налог</t>
  </si>
  <si>
    <t>Монтаж</t>
  </si>
  <si>
    <t>Согласование</t>
  </si>
  <si>
    <t>Аренда за одну конструкцию на месяц</t>
  </si>
  <si>
    <t>STANDALONE описание</t>
  </si>
  <si>
    <t>STANDALONE</t>
  </si>
  <si>
    <t>Слот 1</t>
  </si>
  <si>
    <t>Один Клиент</t>
  </si>
  <si>
    <t>Слот 2</t>
  </si>
  <si>
    <t>Слот 3</t>
  </si>
  <si>
    <t>На выбор Клиента</t>
  </si>
  <si>
    <t>Слот 4</t>
  </si>
  <si>
    <t>Слот 5</t>
  </si>
  <si>
    <t>Печать</t>
  </si>
  <si>
    <t>SMART LIGHT описание</t>
  </si>
  <si>
    <t>SMART LIGHT</t>
  </si>
  <si>
    <t>Клиент 1</t>
  </si>
  <si>
    <t>Клиент 2</t>
  </si>
  <si>
    <t>NON-STANDART</t>
  </si>
  <si>
    <t>РЕГИОНЫ</t>
  </si>
  <si>
    <t>Тип  Конструкциий</t>
  </si>
  <si>
    <t>Формат</t>
  </si>
  <si>
    <t>Аренда за месяц</t>
  </si>
  <si>
    <t>Доставка</t>
  </si>
  <si>
    <t>Ситиборд (Скроллер)</t>
  </si>
  <si>
    <t>2, 7 х 3,7</t>
  </si>
  <si>
    <t>Актау</t>
  </si>
  <si>
    <t>Биллборд</t>
  </si>
  <si>
    <t>3 х 6</t>
  </si>
  <si>
    <t>Ситиборд (Статичный)</t>
  </si>
  <si>
    <t>2,7 х 3,7</t>
  </si>
  <si>
    <t>Актобе</t>
  </si>
  <si>
    <t>Биллборд Скроллер)</t>
  </si>
  <si>
    <t>Мегаборд</t>
  </si>
  <si>
    <t>5 х 10</t>
  </si>
  <si>
    <t>Атырау</t>
  </si>
  <si>
    <t>3 х 9</t>
  </si>
  <si>
    <t>Жанаузень</t>
  </si>
  <si>
    <t>Биллюорд</t>
  </si>
  <si>
    <t xml:space="preserve">3 х 6 </t>
  </si>
  <si>
    <t>Жезказган</t>
  </si>
  <si>
    <t>Караганда</t>
  </si>
  <si>
    <t>2,8 х 5,8</t>
  </si>
  <si>
    <t>5 х 15</t>
  </si>
  <si>
    <t>Кокшетау</t>
  </si>
  <si>
    <t>Костанай</t>
  </si>
  <si>
    <t>Кызылорда</t>
  </si>
  <si>
    <t>Павлодар</t>
  </si>
  <si>
    <t>Петропавловск</t>
  </si>
  <si>
    <t>Рудный</t>
  </si>
  <si>
    <t>Сатпаев</t>
  </si>
  <si>
    <t>Семей</t>
  </si>
  <si>
    <t>Степногорск</t>
  </si>
  <si>
    <t>Талдыкорган</t>
  </si>
  <si>
    <t>Тараз</t>
  </si>
  <si>
    <t>Биллборд (Призматрон)</t>
  </si>
  <si>
    <t>Темиртау</t>
  </si>
  <si>
    <t>Уральск</t>
  </si>
  <si>
    <t>Оскемен</t>
  </si>
  <si>
    <t>4 х 8</t>
  </si>
  <si>
    <t xml:space="preserve">Шымкент </t>
  </si>
  <si>
    <t>Экибазтуз</t>
  </si>
  <si>
    <t>Категория Премиум</t>
  </si>
  <si>
    <t>Пакет СИТИБОРДОВ</t>
  </si>
  <si>
    <t>STANDART</t>
  </si>
  <si>
    <t>Кол-во</t>
  </si>
  <si>
    <t>Аренда</t>
  </si>
  <si>
    <t>Стоимость услуг</t>
  </si>
  <si>
    <t>Аренда за 1 сторону</t>
  </si>
  <si>
    <t>Размещение на фиксированном количестве сторон ситибордов, подбор адресной программы на усмотрение Клиента</t>
  </si>
  <si>
    <t>40 Сторон (STANDART)</t>
  </si>
  <si>
    <t>Адресная програама на основе выбора сторон Клиентом</t>
  </si>
  <si>
    <t>Рекомендуем</t>
  </si>
  <si>
    <t>Кол-во постеров</t>
  </si>
  <si>
    <t>Производство</t>
  </si>
  <si>
    <t>В зависимости от идеи Клиента</t>
  </si>
  <si>
    <t>Размещение на Ситиборде с индивидуальной динамической подсветкой каждого вижуала. Количество Клиентов в зависимости от категрии.</t>
  </si>
  <si>
    <t>Категория Смарт 2</t>
  </si>
  <si>
    <t>Категория Смарт 3</t>
  </si>
  <si>
    <t>Категория Смарт 4</t>
  </si>
  <si>
    <t>2 Клиента</t>
  </si>
  <si>
    <t>3 Клиента</t>
  </si>
  <si>
    <t>4 Клиента</t>
  </si>
  <si>
    <t>Примечение</t>
  </si>
  <si>
    <t>DIGITALBOARD</t>
  </si>
  <si>
    <t>Слот №3</t>
  </si>
  <si>
    <t>Слот №4</t>
  </si>
  <si>
    <t>Слот №5</t>
  </si>
  <si>
    <t>Слот №6</t>
  </si>
  <si>
    <t>Слот №7</t>
  </si>
  <si>
    <t>Слот №8</t>
  </si>
  <si>
    <t>Слот №9</t>
  </si>
  <si>
    <t>Ролик 10 сек</t>
  </si>
  <si>
    <t>Динамическое размещение на лэд-кране. 960 показов в сутки</t>
  </si>
  <si>
    <t>Единоличное размещение Рекламодателя на одном Ситиборде . Рекомендуем размещение не менее 2-х  постеров одно Клиента для максимального эффективного использования конструкции</t>
  </si>
  <si>
    <t>НАЛОГИ И ПРОИЗВОДСТВО</t>
  </si>
  <si>
    <t>Размещение "СТАТИКА" или "ДИНАМО-СТАТИКА" до 5 постеров</t>
  </si>
  <si>
    <t xml:space="preserve">Структура размещения </t>
  </si>
  <si>
    <t>ОПЦИИ</t>
  </si>
  <si>
    <t>РАЗВОРОТ НА ВЕСЬ ЭКРАН</t>
  </si>
  <si>
    <t>ОБЛАСТЬ НАВИГАЦИИ</t>
  </si>
  <si>
    <t>Тип</t>
  </si>
  <si>
    <t>Стоимость</t>
  </si>
  <si>
    <t>+25%</t>
  </si>
  <si>
    <t>в зависимости от сложности от 50 000 тенге</t>
  </si>
  <si>
    <t>ЭФФЕКТ 3D</t>
  </si>
  <si>
    <t>к стоимости размещения</t>
  </si>
  <si>
    <t>Ситиборд  STANDART (Динамика)</t>
  </si>
  <si>
    <t>Ситиборд  STANDALONE (Статика или Динамо-статика)</t>
  </si>
  <si>
    <t>Ситиборд  SMART LIGHT (Динамика)</t>
  </si>
  <si>
    <t>Утверждаю: ___________________</t>
  </si>
  <si>
    <t>Директор ТОО "НР-Р" Рычков С.П.</t>
  </si>
  <si>
    <t xml:space="preserve">ПРАЙС-ЛИСТ </t>
  </si>
  <si>
    <t>на размещение рекламных материалов в городах Республики Казахстан в 2022г</t>
  </si>
  <si>
    <t>С учетом НДС, тг.</t>
  </si>
  <si>
    <t>Размер, м х м</t>
  </si>
  <si>
    <t>Стоимость 1 стороны, c НДС, тг, в месяц</t>
  </si>
  <si>
    <t xml:space="preserve">Плата за размещение наружной (визуальной) рекламы </t>
  </si>
  <si>
    <t>Печать 1 баннера, c НДС, тг.</t>
  </si>
  <si>
    <t>Транспортные расходы за 1 баннер c НДС, тг.</t>
  </si>
  <si>
    <t>Монтаж/ Демонтаж 1 баннера, c НДС, тг.</t>
  </si>
  <si>
    <t>Утверждение эскиза ,c НДС, тг.</t>
  </si>
  <si>
    <t xml:space="preserve">г. Нур-Султан (Скроллер) </t>
  </si>
  <si>
    <t>10 (МРП)</t>
  </si>
  <si>
    <t>-</t>
  </si>
  <si>
    <t xml:space="preserve"> 10 000</t>
  </si>
  <si>
    <t>г. Аксу</t>
  </si>
  <si>
    <t>г. Актау</t>
  </si>
  <si>
    <t xml:space="preserve">г. Актау (Скроллер) </t>
  </si>
  <si>
    <t>5 (МРП)</t>
  </si>
  <si>
    <t xml:space="preserve">г. Актобе </t>
  </si>
  <si>
    <t>18 (МРП)</t>
  </si>
  <si>
    <t xml:space="preserve">г. Актобе (Скроллер) </t>
  </si>
  <si>
    <t>г. Алтай</t>
  </si>
  <si>
    <t>г. Атырау</t>
  </si>
  <si>
    <t>15 (МРП)</t>
  </si>
  <si>
    <t>г. Балхаш</t>
  </si>
  <si>
    <t>г. Жанаузень</t>
  </si>
  <si>
    <t>г. Жаркент</t>
  </si>
  <si>
    <t>г. Жезказган</t>
  </si>
  <si>
    <t>г. Капчагай</t>
  </si>
  <si>
    <t>г. Караганда</t>
  </si>
  <si>
    <t xml:space="preserve">2,8 х 5,8 </t>
  </si>
  <si>
    <t>г. Каскелен</t>
  </si>
  <si>
    <t>г. Кокшетау</t>
  </si>
  <si>
    <t>г. Костанай</t>
  </si>
  <si>
    <t>г. Кызылорда</t>
  </si>
  <si>
    <t>г. Отеген батыр</t>
  </si>
  <si>
    <t>г. Павлодар</t>
  </si>
  <si>
    <t>г. Петропавловск</t>
  </si>
  <si>
    <t>г. Риддер</t>
  </si>
  <si>
    <t>г. Рудный</t>
  </si>
  <si>
    <t>г. Сатпаев</t>
  </si>
  <si>
    <t>г. Семей</t>
  </si>
  <si>
    <t>г. Степногорск</t>
  </si>
  <si>
    <t>г. Талгар</t>
  </si>
  <si>
    <t>г. Талдыкорган</t>
  </si>
  <si>
    <t>г. Тараз</t>
  </si>
  <si>
    <t>г. Темиртау</t>
  </si>
  <si>
    <t>г. Туркестан</t>
  </si>
  <si>
    <t>г. Уральск (Скроллер)</t>
  </si>
  <si>
    <t>г. Усть-Каменогорск</t>
  </si>
  <si>
    <t xml:space="preserve">г. Шымкент (Скроллер) </t>
  </si>
  <si>
    <t xml:space="preserve">г. Шымкент </t>
  </si>
  <si>
    <t>20 (МРП)</t>
  </si>
  <si>
    <t>г. Экибастуз</t>
  </si>
  <si>
    <t xml:space="preserve">Скидки для рекламных агентств на размещение рекламных материалов зависит от объёма, от сроков размещения. Обсуждается индивидуально.     </t>
  </si>
  <si>
    <t xml:space="preserve">Услуга по утверждению эскиза без размещения в ТОО "Наружная реклама - Регионы"- 15 000 тг/эскиз. </t>
  </si>
  <si>
    <t>Адрес: 050013, г. Алматы, пл. Республики, 13, оф.501</t>
  </si>
  <si>
    <t>тел.: 8(727)334-03-53, 266-70-71, 266-71-71</t>
  </si>
  <si>
    <t>факс: 8(727)250-23-94</t>
  </si>
  <si>
    <t>www.nrr.kz</t>
  </si>
  <si>
    <t>e-mail: StreltsovVP@tvmedia.kz</t>
  </si>
  <si>
    <r>
      <t xml:space="preserve">На 2022 год 1 МРП (Минимальный Расчётный Показатель) = 3 063 тенге.  </t>
    </r>
    <r>
      <rPr>
        <sz val="10"/>
        <rFont val="Calibri"/>
        <family val="2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</si>
</sst>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\ _₽_-;\-* #,##0\ _₽_-;_-* &quot;-&quot;??\ _₽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66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72"/>
      <color rgb="FF006600"/>
      <name val="Calibri"/>
      <family val="2"/>
      <charset val="204"/>
      <scheme val="minor"/>
    </font>
    <font>
      <b/>
      <sz val="20"/>
      <name val="Arial"/>
      <family val="2"/>
      <charset val="204"/>
    </font>
    <font>
      <sz val="36"/>
      <color rgb="FF0066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2"/>
      <color rgb="FF0066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rgb="FF006600"/>
      <name val="Calibri"/>
      <family val="2"/>
      <charset val="204"/>
      <scheme val="minor"/>
    </font>
    <font>
      <b/>
      <sz val="11"/>
      <color rgb="FFF8FAF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1"/>
      <name val="Calibri"/>
      <family val="2"/>
      <charset val="204"/>
    </font>
    <font>
      <b/>
      <sz val="14"/>
      <name val="Calibri"/>
      <family val="2"/>
      <charset val="204"/>
    </font>
    <font>
      <b/>
      <sz val="20"/>
      <name val="Calibri"/>
      <family val="2"/>
      <charset val="204"/>
    </font>
    <font>
      <u/>
      <sz val="10"/>
      <color indexed="12"/>
      <name val="Arial Cyr"/>
      <charset val="204"/>
    </font>
    <font>
      <b/>
      <sz val="10"/>
      <color indexed="10"/>
      <name val="Arial"/>
      <family val="2"/>
      <charset val="204"/>
    </font>
    <font>
      <b/>
      <sz val="16"/>
      <name val="Arial"/>
      <family val="2"/>
      <charset val="204"/>
    </font>
    <font>
      <u/>
      <sz val="10"/>
      <color indexed="12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rgb="FF0066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33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rgb="FF006600"/>
      </bottom>
      <diagonal/>
    </border>
    <border>
      <left/>
      <right/>
      <top style="medium">
        <color rgb="FF006600"/>
      </top>
      <bottom/>
      <diagonal/>
    </border>
    <border>
      <left/>
      <right/>
      <top/>
      <bottom style="thin">
        <color rgb="FF006600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5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0" fillId="0" borderId="0" xfId="0" applyFill="1"/>
    <xf numFmtId="0" fontId="5" fillId="0" borderId="0" xfId="0" applyFont="1"/>
    <xf numFmtId="0" fontId="4" fillId="0" borderId="0" xfId="0" applyFont="1" applyFill="1" applyBorder="1"/>
    <xf numFmtId="0" fontId="0" fillId="0" borderId="0" xfId="0" applyBorder="1"/>
    <xf numFmtId="43" fontId="4" fillId="6" borderId="3" xfId="1" applyFont="1" applyFill="1" applyBorder="1"/>
    <xf numFmtId="43" fontId="4" fillId="8" borderId="3" xfId="1" applyFont="1" applyFill="1" applyBorder="1"/>
    <xf numFmtId="0" fontId="2" fillId="5" borderId="0" xfId="0" applyFont="1" applyFill="1" applyAlignment="1">
      <alignment horizontal="center"/>
    </xf>
    <xf numFmtId="0" fontId="4" fillId="8" borderId="2" xfId="0" applyFont="1" applyFill="1" applyBorder="1"/>
    <xf numFmtId="0" fontId="0" fillId="0" borderId="4" xfId="0" applyBorder="1"/>
    <xf numFmtId="0" fontId="0" fillId="0" borderId="4" xfId="0" applyFill="1" applyBorder="1" applyAlignment="1">
      <alignment vertical="center" wrapText="1"/>
    </xf>
    <xf numFmtId="43" fontId="4" fillId="0" borderId="0" xfId="1" applyFont="1" applyFill="1" applyBorder="1"/>
    <xf numFmtId="0" fontId="0" fillId="0" borderId="0" xfId="0" applyFill="1" applyBorder="1" applyAlignment="1">
      <alignment vertical="center"/>
    </xf>
    <xf numFmtId="0" fontId="5" fillId="0" borderId="4" xfId="0" applyFont="1" applyBorder="1"/>
    <xf numFmtId="41" fontId="6" fillId="9" borderId="0" xfId="5" applyNumberFormat="1" applyFont="1" applyFill="1"/>
    <xf numFmtId="0" fontId="6" fillId="9" borderId="0" xfId="4" applyFont="1" applyFill="1"/>
    <xf numFmtId="43" fontId="0" fillId="0" borderId="0" xfId="1" applyFont="1"/>
    <xf numFmtId="0" fontId="0" fillId="0" borderId="0" xfId="0" applyFill="1" applyBorder="1"/>
    <xf numFmtId="9" fontId="0" fillId="0" borderId="0" xfId="0" applyNumberFormat="1" applyBorder="1"/>
    <xf numFmtId="9" fontId="4" fillId="8" borderId="3" xfId="2" applyFont="1" applyFill="1" applyBorder="1" applyAlignment="1">
      <alignment horizontal="center"/>
    </xf>
    <xf numFmtId="3" fontId="8" fillId="1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0" fontId="0" fillId="0" borderId="5" xfId="0" applyBorder="1"/>
    <xf numFmtId="0" fontId="0" fillId="6" borderId="0" xfId="0" applyFill="1" applyBorder="1" applyAlignment="1"/>
    <xf numFmtId="0" fontId="0" fillId="8" borderId="0" xfId="0" applyFill="1" applyBorder="1" applyAlignment="1"/>
    <xf numFmtId="0" fontId="7" fillId="0" borderId="4" xfId="0" applyFont="1" applyBorder="1" applyAlignment="1">
      <alignment vertical="center"/>
    </xf>
    <xf numFmtId="164" fontId="0" fillId="0" borderId="0" xfId="0" applyNumberFormat="1"/>
    <xf numFmtId="0" fontId="0" fillId="0" borderId="6" xfId="0" applyBorder="1"/>
    <xf numFmtId="0" fontId="0" fillId="0" borderId="6" xfId="0" applyFill="1" applyBorder="1" applyAlignment="1">
      <alignment vertical="center" wrapText="1"/>
    </xf>
    <xf numFmtId="43" fontId="4" fillId="8" borderId="3" xfId="1" applyFont="1" applyFill="1" applyBorder="1" applyAlignment="1">
      <alignment horizontal="center"/>
    </xf>
    <xf numFmtId="43" fontId="4" fillId="6" borderId="3" xfId="1" applyFont="1" applyFill="1" applyBorder="1" applyAlignment="1">
      <alignment horizontal="center"/>
    </xf>
    <xf numFmtId="0" fontId="0" fillId="6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9" fontId="4" fillId="8" borderId="2" xfId="2" applyFont="1" applyFill="1" applyBorder="1" applyAlignment="1">
      <alignment horizontal="center"/>
    </xf>
    <xf numFmtId="164" fontId="0" fillId="0" borderId="0" xfId="0" applyNumberFormat="1" applyBorder="1"/>
    <xf numFmtId="43" fontId="4" fillId="8" borderId="3" xfId="1" applyFont="1" applyFill="1" applyBorder="1" applyAlignment="1">
      <alignment horizontal="center"/>
    </xf>
    <xf numFmtId="9" fontId="4" fillId="8" borderId="3" xfId="2" applyFont="1" applyFill="1" applyBorder="1"/>
    <xf numFmtId="9" fontId="4" fillId="0" borderId="0" xfId="2" applyFont="1" applyFill="1" applyBorder="1" applyAlignment="1">
      <alignment horizontal="center"/>
    </xf>
    <xf numFmtId="43" fontId="2" fillId="5" borderId="3" xfId="1" applyFont="1" applyFill="1" applyBorder="1"/>
    <xf numFmtId="0" fontId="2" fillId="5" borderId="2" xfId="0" applyFont="1" applyFill="1" applyBorder="1"/>
    <xf numFmtId="43" fontId="2" fillId="5" borderId="3" xfId="1" applyFont="1" applyFill="1" applyBorder="1" applyAlignment="1">
      <alignment horizontal="center"/>
    </xf>
    <xf numFmtId="43" fontId="2" fillId="5" borderId="2" xfId="1" applyFont="1" applyFill="1" applyBorder="1"/>
    <xf numFmtId="0" fontId="4" fillId="8" borderId="2" xfId="0" applyFont="1" applyFill="1" applyBorder="1" applyAlignment="1">
      <alignment horizontal="center"/>
    </xf>
    <xf numFmtId="43" fontId="4" fillId="8" borderId="2" xfId="1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165" fontId="0" fillId="0" borderId="0" xfId="0" applyNumberFormat="1" applyBorder="1"/>
    <xf numFmtId="43" fontId="6" fillId="8" borderId="2" xfId="1" applyFont="1" applyFill="1" applyBorder="1" applyAlignment="1">
      <alignment horizontal="center"/>
    </xf>
    <xf numFmtId="43" fontId="6" fillId="8" borderId="2" xfId="1" applyFont="1" applyFill="1" applyBorder="1" applyAlignment="1"/>
    <xf numFmtId="43" fontId="6" fillId="8" borderId="3" xfId="1" applyFont="1" applyFill="1" applyBorder="1" applyAlignment="1"/>
    <xf numFmtId="165" fontId="6" fillId="8" borderId="2" xfId="1" applyNumberFormat="1" applyFont="1" applyFill="1" applyBorder="1" applyAlignment="1">
      <alignment horizontal="center"/>
    </xf>
    <xf numFmtId="0" fontId="2" fillId="0" borderId="0" xfId="3" applyFill="1" applyBorder="1"/>
    <xf numFmtId="43" fontId="0" fillId="0" borderId="0" xfId="0" applyNumberFormat="1" applyFill="1" applyBorder="1"/>
    <xf numFmtId="0" fontId="2" fillId="0" borderId="0" xfId="0" applyFont="1" applyFill="1" applyBorder="1" applyAlignment="1">
      <alignment horizontal="center"/>
    </xf>
    <xf numFmtId="165" fontId="6" fillId="8" borderId="2" xfId="1" applyNumberFormat="1" applyFont="1" applyFill="1" applyBorder="1" applyAlignment="1">
      <alignment horizontal="center" vertical="center"/>
    </xf>
    <xf numFmtId="165" fontId="6" fillId="8" borderId="3" xfId="1" applyNumberFormat="1" applyFont="1" applyFill="1" applyBorder="1" applyAlignment="1">
      <alignment horizontal="center" vertical="center"/>
    </xf>
    <xf numFmtId="43" fontId="2" fillId="5" borderId="0" xfId="1" applyFont="1" applyFill="1" applyBorder="1"/>
    <xf numFmtId="0" fontId="6" fillId="8" borderId="0" xfId="1" applyNumberFormat="1" applyFont="1" applyFill="1" applyBorder="1" applyAlignment="1">
      <alignment horizontal="center" vertical="center"/>
    </xf>
    <xf numFmtId="0" fontId="4" fillId="8" borderId="3" xfId="1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vertical="center" wrapText="1"/>
    </xf>
    <xf numFmtId="0" fontId="0" fillId="8" borderId="0" xfId="0" applyFill="1" applyBorder="1" applyAlignment="1">
      <alignment wrapText="1"/>
    </xf>
    <xf numFmtId="43" fontId="4" fillId="8" borderId="2" xfId="1" applyFont="1" applyFill="1" applyBorder="1"/>
    <xf numFmtId="0" fontId="2" fillId="5" borderId="8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2" fillId="11" borderId="0" xfId="4" applyFont="1" applyFill="1" applyBorder="1"/>
    <xf numFmtId="0" fontId="13" fillId="11" borderId="0" xfId="4" applyFont="1" applyFill="1" applyBorder="1"/>
    <xf numFmtId="0" fontId="3" fillId="11" borderId="0" xfId="4" applyFill="1" applyBorder="1"/>
    <xf numFmtId="0" fontId="2" fillId="0" borderId="0" xfId="0" applyFont="1" applyFill="1" applyBorder="1" applyAlignment="1"/>
    <xf numFmtId="43" fontId="6" fillId="0" borderId="0" xfId="1" applyFont="1" applyFill="1" applyBorder="1" applyAlignment="1"/>
    <xf numFmtId="43" fontId="4" fillId="0" borderId="0" xfId="1" applyFont="1" applyFill="1" applyBorder="1" applyAlignment="1"/>
    <xf numFmtId="0" fontId="2" fillId="5" borderId="0" xfId="0" applyFont="1" applyFill="1" applyBorder="1" applyAlignment="1"/>
    <xf numFmtId="0" fontId="14" fillId="12" borderId="0" xfId="4" applyFont="1" applyFill="1" applyBorder="1"/>
    <xf numFmtId="0" fontId="4" fillId="8" borderId="2" xfId="0" applyFont="1" applyFill="1" applyBorder="1" applyAlignment="1">
      <alignment horizontal="left"/>
    </xf>
    <xf numFmtId="165" fontId="4" fillId="8" borderId="2" xfId="1" applyNumberFormat="1" applyFont="1" applyFill="1" applyBorder="1" applyAlignment="1">
      <alignment horizontal="center" vertical="center"/>
    </xf>
    <xf numFmtId="43" fontId="4" fillId="8" borderId="2" xfId="1" applyFont="1" applyFill="1" applyBorder="1" applyAlignment="1"/>
    <xf numFmtId="0" fontId="16" fillId="0" borderId="0" xfId="6" applyFont="1" applyAlignment="1">
      <alignment vertical="center"/>
    </xf>
    <xf numFmtId="0" fontId="17" fillId="0" borderId="0" xfId="6" applyFont="1" applyAlignment="1">
      <alignment horizontal="center" vertical="center"/>
    </xf>
    <xf numFmtId="0" fontId="16" fillId="0" borderId="0" xfId="6" applyFont="1" applyAlignment="1">
      <alignment horizontal="center" vertical="center"/>
    </xf>
    <xf numFmtId="0" fontId="18" fillId="0" borderId="0" xfId="6" applyFont="1" applyAlignment="1">
      <alignment vertical="center"/>
    </xf>
    <xf numFmtId="0" fontId="8" fillId="0" borderId="0" xfId="6" applyFont="1" applyBorder="1" applyAlignment="1">
      <alignment vertical="center" shrinkToFit="1"/>
    </xf>
    <xf numFmtId="0" fontId="21" fillId="0" borderId="0" xfId="6" applyFont="1" applyAlignment="1">
      <alignment horizontal="center" vertical="center"/>
    </xf>
    <xf numFmtId="0" fontId="22" fillId="0" borderId="9" xfId="6" applyFont="1" applyBorder="1" applyAlignment="1">
      <alignment horizontal="center" vertical="center" wrapText="1"/>
    </xf>
    <xf numFmtId="0" fontId="22" fillId="0" borderId="10" xfId="6" applyFont="1" applyBorder="1" applyAlignment="1">
      <alignment horizontal="center" vertical="center" wrapText="1"/>
    </xf>
    <xf numFmtId="0" fontId="22" fillId="0" borderId="11" xfId="6" applyFont="1" applyBorder="1" applyAlignment="1">
      <alignment vertical="center" wrapText="1"/>
    </xf>
    <xf numFmtId="0" fontId="17" fillId="0" borderId="0" xfId="6" applyFont="1" applyAlignment="1">
      <alignment vertical="center"/>
    </xf>
    <xf numFmtId="0" fontId="23" fillId="0" borderId="12" xfId="6" applyFont="1" applyBorder="1" applyAlignment="1">
      <alignment vertical="center" wrapText="1"/>
    </xf>
    <xf numFmtId="0" fontId="23" fillId="0" borderId="13" xfId="6" applyFont="1" applyBorder="1" applyAlignment="1">
      <alignment horizontal="center" vertical="center" wrapText="1"/>
    </xf>
    <xf numFmtId="3" fontId="23" fillId="0" borderId="13" xfId="6" applyNumberFormat="1" applyFont="1" applyBorder="1" applyAlignment="1">
      <alignment horizontal="center" vertical="center" wrapText="1"/>
    </xf>
    <xf numFmtId="0" fontId="23" fillId="0" borderId="15" xfId="6" applyFont="1" applyBorder="1" applyAlignment="1">
      <alignment vertical="center" wrapText="1"/>
    </xf>
    <xf numFmtId="0" fontId="23" fillId="0" borderId="16" xfId="6" applyFont="1" applyBorder="1" applyAlignment="1">
      <alignment horizontal="center" vertical="center" wrapText="1"/>
    </xf>
    <xf numFmtId="3" fontId="23" fillId="0" borderId="16" xfId="6" applyNumberFormat="1" applyFont="1" applyBorder="1" applyAlignment="1">
      <alignment horizontal="center" vertical="center" wrapText="1"/>
    </xf>
    <xf numFmtId="0" fontId="23" fillId="0" borderId="15" xfId="6" applyFont="1" applyFill="1" applyBorder="1" applyAlignment="1">
      <alignment vertical="center" wrapText="1"/>
    </xf>
    <xf numFmtId="0" fontId="23" fillId="0" borderId="16" xfId="6" applyFont="1" applyFill="1" applyBorder="1" applyAlignment="1">
      <alignment horizontal="center" vertical="center" wrapText="1"/>
    </xf>
    <xf numFmtId="3" fontId="23" fillId="0" borderId="16" xfId="6" applyNumberFormat="1" applyFont="1" applyFill="1" applyBorder="1" applyAlignment="1">
      <alignment horizontal="center" vertical="center" wrapText="1"/>
    </xf>
    <xf numFmtId="3" fontId="23" fillId="0" borderId="17" xfId="6" applyNumberFormat="1" applyFont="1" applyFill="1" applyBorder="1" applyAlignment="1">
      <alignment horizontal="center" vertical="center"/>
    </xf>
    <xf numFmtId="3" fontId="23" fillId="0" borderId="18" xfId="6" applyNumberFormat="1" applyFont="1" applyFill="1" applyBorder="1" applyAlignment="1">
      <alignment horizontal="center" vertical="center"/>
    </xf>
    <xf numFmtId="3" fontId="23" fillId="0" borderId="19" xfId="6" applyNumberFormat="1" applyFont="1" applyFill="1" applyBorder="1" applyAlignment="1">
      <alignment horizontal="center" vertical="center"/>
    </xf>
    <xf numFmtId="0" fontId="23" fillId="0" borderId="15" xfId="6" applyFont="1" applyFill="1" applyBorder="1" applyAlignment="1">
      <alignment horizontal="left" vertical="center" wrapText="1"/>
    </xf>
    <xf numFmtId="0" fontId="23" fillId="0" borderId="21" xfId="6" applyFont="1" applyBorder="1" applyAlignment="1">
      <alignment vertical="center" wrapText="1"/>
    </xf>
    <xf numFmtId="0" fontId="23" fillId="0" borderId="22" xfId="6" applyFont="1" applyBorder="1" applyAlignment="1">
      <alignment horizontal="center" vertical="center" wrapText="1"/>
    </xf>
    <xf numFmtId="3" fontId="23" fillId="0" borderId="22" xfId="6" applyNumberFormat="1" applyFont="1" applyBorder="1" applyAlignment="1">
      <alignment horizontal="center" vertical="center" wrapText="1"/>
    </xf>
    <xf numFmtId="3" fontId="23" fillId="0" borderId="23" xfId="6" applyNumberFormat="1" applyFont="1" applyBorder="1" applyAlignment="1">
      <alignment horizontal="center" vertical="center"/>
    </xf>
    <xf numFmtId="0" fontId="18" fillId="0" borderId="0" xfId="6" applyFont="1" applyAlignment="1">
      <alignment horizontal="center" vertical="center"/>
    </xf>
    <xf numFmtId="0" fontId="26" fillId="0" borderId="0" xfId="6" applyFont="1" applyBorder="1" applyAlignment="1">
      <alignment horizontal="center" vertical="center"/>
    </xf>
    <xf numFmtId="0" fontId="26" fillId="0" borderId="0" xfId="6" applyFont="1" applyBorder="1" applyAlignment="1">
      <alignment vertical="center"/>
    </xf>
    <xf numFmtId="0" fontId="16" fillId="0" borderId="0" xfId="6" applyFont="1" applyFill="1" applyAlignment="1">
      <alignment vertical="center"/>
    </xf>
    <xf numFmtId="0" fontId="26" fillId="0" borderId="0" xfId="6" applyFont="1" applyBorder="1" applyAlignment="1">
      <alignment horizontal="left" vertical="center" wrapText="1"/>
    </xf>
    <xf numFmtId="0" fontId="26" fillId="0" borderId="0" xfId="6" applyFont="1" applyBorder="1" applyAlignment="1">
      <alignment horizontal="center" vertical="center" wrapText="1"/>
    </xf>
    <xf numFmtId="0" fontId="26" fillId="0" borderId="0" xfId="6" applyFont="1" applyBorder="1" applyAlignment="1">
      <alignment vertical="center" wrapText="1"/>
    </xf>
    <xf numFmtId="0" fontId="26" fillId="0" borderId="0" xfId="6" applyFont="1" applyAlignment="1">
      <alignment vertical="center"/>
    </xf>
    <xf numFmtId="0" fontId="26" fillId="0" borderId="0" xfId="6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65" fontId="6" fillId="8" borderId="0" xfId="1" applyNumberFormat="1" applyFont="1" applyFill="1" applyBorder="1" applyAlignment="1">
      <alignment horizontal="center" vertical="center"/>
    </xf>
    <xf numFmtId="43" fontId="2" fillId="5" borderId="2" xfId="1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6" borderId="0" xfId="0" applyFill="1" applyBorder="1" applyAlignment="1">
      <alignment horizontal="center" wrapText="1"/>
    </xf>
    <xf numFmtId="0" fontId="6" fillId="6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 wrapText="1"/>
    </xf>
    <xf numFmtId="0" fontId="0" fillId="6" borderId="0" xfId="0" applyFill="1" applyBorder="1" applyAlignment="1">
      <alignment horizontal="center" vertical="center" wrapText="1"/>
    </xf>
    <xf numFmtId="165" fontId="6" fillId="8" borderId="0" xfId="1" applyNumberFormat="1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3" fontId="2" fillId="5" borderId="2" xfId="1" applyFont="1" applyFill="1" applyBorder="1" applyAlignment="1">
      <alignment horizontal="center"/>
    </xf>
    <xf numFmtId="43" fontId="4" fillId="8" borderId="7" xfId="1" applyFont="1" applyFill="1" applyBorder="1" applyAlignment="1">
      <alignment horizontal="center" vertical="center" wrapText="1"/>
    </xf>
    <xf numFmtId="43" fontId="4" fillId="8" borderId="2" xfId="1" applyFont="1" applyFill="1" applyBorder="1" applyAlignment="1">
      <alignment horizontal="center" vertical="center" wrapText="1"/>
    </xf>
    <xf numFmtId="0" fontId="19" fillId="0" borderId="0" xfId="6" applyFont="1" applyAlignment="1">
      <alignment horizontal="left" vertical="center"/>
    </xf>
    <xf numFmtId="0" fontId="8" fillId="0" borderId="0" xfId="6" applyFont="1" applyBorder="1" applyAlignment="1">
      <alignment horizontal="center" vertical="center" shrinkToFit="1"/>
    </xf>
    <xf numFmtId="0" fontId="20" fillId="0" borderId="0" xfId="6" applyFont="1" applyBorder="1" applyAlignment="1">
      <alignment horizontal="center" vertical="center" shrinkToFit="1"/>
    </xf>
    <xf numFmtId="3" fontId="23" fillId="0" borderId="14" xfId="6" applyNumberFormat="1" applyFont="1" applyBorder="1" applyAlignment="1">
      <alignment horizontal="center" vertical="center"/>
    </xf>
    <xf numFmtId="3" fontId="23" fillId="0" borderId="18" xfId="6" applyNumberFormat="1" applyFont="1" applyFill="1" applyBorder="1" applyAlignment="1">
      <alignment horizontal="center" vertical="center"/>
    </xf>
    <xf numFmtId="3" fontId="23" fillId="0" borderId="19" xfId="6" applyNumberFormat="1" applyFont="1" applyFill="1" applyBorder="1" applyAlignment="1">
      <alignment horizontal="center" vertical="center"/>
    </xf>
    <xf numFmtId="3" fontId="23" fillId="0" borderId="20" xfId="6" applyNumberFormat="1" applyFont="1" applyFill="1" applyBorder="1" applyAlignment="1">
      <alignment horizontal="center" vertical="center" wrapText="1"/>
    </xf>
    <xf numFmtId="3" fontId="23" fillId="0" borderId="13" xfId="6" applyNumberFormat="1" applyFont="1" applyFill="1" applyBorder="1" applyAlignment="1">
      <alignment horizontal="center" vertical="center" wrapText="1"/>
    </xf>
    <xf numFmtId="0" fontId="25" fillId="0" borderId="0" xfId="7" applyFont="1" applyAlignment="1" applyProtection="1">
      <alignment horizontal="left" vertical="center" wrapText="1"/>
    </xf>
    <xf numFmtId="0" fontId="26" fillId="0" borderId="0" xfId="8" applyFont="1" applyBorder="1" applyAlignment="1" applyProtection="1">
      <alignment horizontal="left" vertical="center"/>
    </xf>
    <xf numFmtId="0" fontId="26" fillId="0" borderId="0" xfId="7" applyFont="1" applyBorder="1" applyAlignment="1" applyProtection="1">
      <alignment horizontal="left" vertical="center"/>
    </xf>
    <xf numFmtId="0" fontId="26" fillId="0" borderId="0" xfId="6" applyFont="1" applyBorder="1" applyAlignment="1">
      <alignment vertical="center"/>
    </xf>
    <xf numFmtId="0" fontId="7" fillId="0" borderId="0" xfId="0" applyFont="1" applyFill="1" applyAlignment="1">
      <alignment horizontal="center"/>
    </xf>
  </cellXfs>
  <cellStyles count="9">
    <cellStyle name="Акцент2" xfId="4" builtinId="33"/>
    <cellStyle name="Акцент5" xfId="5" builtinId="45"/>
    <cellStyle name="Гиперссылка 3" xfId="8"/>
    <cellStyle name="Гиперссылка_Лист1" xfId="7"/>
    <cellStyle name="Контрольная ячейка" xfId="3" builtinId="23"/>
    <cellStyle name="Обычный" xfId="0" builtinId="0"/>
    <cellStyle name="Обычный 7" xfId="6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F8FAF4"/>
      <color rgb="FF993300"/>
      <color rgb="FF006600"/>
      <color rgb="FFFFCC66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114299</xdr:rowOff>
    </xdr:from>
    <xdr:to>
      <xdr:col>8</xdr:col>
      <xdr:colOff>46229</xdr:colOff>
      <xdr:row>7</xdr:row>
      <xdr:rowOff>33655</xdr:rowOff>
    </xdr:to>
    <xdr:pic>
      <xdr:nvPicPr>
        <xdr:cNvPr id="2" name="Рисунок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107"/>
        <a:stretch/>
      </xdr:blipFill>
      <xdr:spPr bwMode="auto">
        <a:xfrm>
          <a:off x="627561" y="291192"/>
          <a:ext cx="8698739" cy="1007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114300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xmlns="" id="{BD9AE4F5-0A90-4D55-9C51-CF30C227E78F}"/>
            </a:ext>
          </a:extLst>
        </xdr:cNvPr>
        <xdr:cNvSpPr>
          <a:spLocks noChangeAspect="1" noChangeArrowheads="1"/>
        </xdr:cNvSpPr>
      </xdr:nvSpPr>
      <xdr:spPr bwMode="auto">
        <a:xfrm>
          <a:off x="6657975" y="789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26</xdr:row>
      <xdr:rowOff>133350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xmlns="" id="{3D274BF3-F396-4C19-A46B-7CE6A7137BE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4705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38</xdr:row>
      <xdr:rowOff>0</xdr:rowOff>
    </xdr:from>
    <xdr:ext cx="304800" cy="310243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xmlns="" id="{EF31E5D4-97AA-419A-886D-15EB2937E936}"/>
            </a:ext>
          </a:extLst>
        </xdr:cNvPr>
        <xdr:cNvSpPr>
          <a:spLocks noChangeAspect="1" noChangeArrowheads="1"/>
        </xdr:cNvSpPr>
      </xdr:nvSpPr>
      <xdr:spPr bwMode="auto">
        <a:xfrm>
          <a:off x="7728857" y="4667250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114300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xmlns="" id="{BD9AE4F5-0A90-4D55-9C51-CF30C227E78F}"/>
            </a:ext>
          </a:extLst>
        </xdr:cNvPr>
        <xdr:cNvSpPr>
          <a:spLocks noChangeAspect="1" noChangeArrowheads="1"/>
        </xdr:cNvSpPr>
      </xdr:nvSpPr>
      <xdr:spPr bwMode="auto">
        <a:xfrm>
          <a:off x="7153275" y="752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26</xdr:row>
      <xdr:rowOff>133350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xmlns="" id="{3D274BF3-F396-4C19-A46B-7CE6A7137BE3}"/>
            </a:ext>
          </a:extLst>
        </xdr:cNvPr>
        <xdr:cNvSpPr>
          <a:spLocks noChangeAspect="1" noChangeArrowheads="1"/>
        </xdr:cNvSpPr>
      </xdr:nvSpPr>
      <xdr:spPr bwMode="auto">
        <a:xfrm>
          <a:off x="8220075" y="4705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38</xdr:row>
      <xdr:rowOff>0</xdr:rowOff>
    </xdr:from>
    <xdr:ext cx="304800" cy="310243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xmlns="" id="{EF31E5D4-97AA-419A-886D-15EB2937E936}"/>
            </a:ext>
          </a:extLst>
        </xdr:cNvPr>
        <xdr:cNvSpPr>
          <a:spLocks noChangeAspect="1" noChangeArrowheads="1"/>
        </xdr:cNvSpPr>
      </xdr:nvSpPr>
      <xdr:spPr bwMode="auto">
        <a:xfrm>
          <a:off x="8220075" y="7143750"/>
          <a:ext cx="304800" cy="310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0</xdr:row>
      <xdr:rowOff>119342</xdr:rowOff>
    </xdr:from>
    <xdr:to>
      <xdr:col>4</xdr:col>
      <xdr:colOff>828674</xdr:colOff>
      <xdr:row>4</xdr:row>
      <xdr:rowOff>33617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217" y="119342"/>
          <a:ext cx="6763310" cy="118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15241</xdr:colOff>
      <xdr:row>1</xdr:row>
      <xdr:rowOff>114300</xdr:rowOff>
    </xdr:from>
    <xdr:to>
      <xdr:col>7</xdr:col>
      <xdr:colOff>187570</xdr:colOff>
      <xdr:row>5</xdr:row>
      <xdr:rowOff>69415</xdr:rowOff>
    </xdr:to>
    <xdr:pic>
      <xdr:nvPicPr>
        <xdr:cNvPr id="2" name="Рисунок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107"/>
        <a:stretch/>
      </xdr:blipFill>
      <xdr:spPr bwMode="auto">
        <a:xfrm>
          <a:off x="624841" y="301869"/>
          <a:ext cx="7405467" cy="881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2951b8a3171b3c4/NRR/&#1057;&#1084;&#1077;&#1090;&#1099;/2020/&#1053;&#1056;&#1056;_&#1057;&#1084;&#1077;&#1090;&#1072;%20&#1096;&#1072;&#1073;&#1083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_Месяц"/>
      <sheetName val="Смета_Две недели"/>
      <sheetName val="ТТ для Алматы"/>
      <sheetName val="Прав месяц"/>
      <sheetName val="Прав две недели"/>
      <sheetName val="НРР_Смета шаблон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rr.kz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Y53"/>
  <sheetViews>
    <sheetView showGridLines="0" tabSelected="1" zoomScale="70" zoomScaleNormal="70" workbookViewId="0">
      <selection activeCell="G29" sqref="G29"/>
    </sheetView>
  </sheetViews>
  <sheetFormatPr defaultRowHeight="15" x14ac:dyDescent="0.25"/>
  <cols>
    <col min="2" max="2" width="11.5703125" customWidth="1"/>
    <col min="3" max="3" width="17.140625" customWidth="1"/>
    <col min="4" max="4" width="21.28515625" customWidth="1"/>
    <col min="5" max="5" width="29.140625" bestFit="1" customWidth="1"/>
    <col min="6" max="6" width="19" customWidth="1"/>
    <col min="7" max="8" width="16" customWidth="1"/>
    <col min="9" max="9" width="17.42578125" customWidth="1"/>
    <col min="10" max="10" width="4" customWidth="1"/>
    <col min="11" max="11" width="16.28515625" customWidth="1"/>
    <col min="12" max="14" width="9.85546875" customWidth="1"/>
    <col min="15" max="15" width="5.140625" customWidth="1"/>
    <col min="16" max="16" width="43.42578125" customWidth="1"/>
    <col min="17" max="17" width="5.140625" customWidth="1"/>
    <col min="18" max="18" width="14.42578125" bestFit="1" customWidth="1"/>
    <col min="19" max="19" width="15.85546875" customWidth="1"/>
    <col min="20" max="20" width="17.28515625" customWidth="1"/>
    <col min="21" max="21" width="48.85546875" customWidth="1"/>
    <col min="23" max="25" width="13.85546875" bestFit="1" customWidth="1"/>
  </cols>
  <sheetData>
    <row r="1" spans="2:25" ht="14.45" customHeigh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28">
        <v>2022</v>
      </c>
      <c r="Q1" s="4"/>
      <c r="R1" s="44"/>
      <c r="S1" s="44"/>
      <c r="T1" s="44"/>
    </row>
    <row r="2" spans="2:25" ht="14.45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28"/>
      <c r="Q2" s="4"/>
      <c r="R2" s="126" t="s">
        <v>0</v>
      </c>
      <c r="S2" s="126"/>
      <c r="T2" s="126"/>
    </row>
    <row r="3" spans="2:25" ht="14.45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8"/>
      <c r="Q3" s="4"/>
      <c r="R3" s="126"/>
      <c r="S3" s="126"/>
      <c r="T3" s="126"/>
    </row>
    <row r="4" spans="2:25" ht="14.4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8"/>
      <c r="Q4" s="4"/>
      <c r="R4" s="126"/>
      <c r="S4" s="126"/>
      <c r="T4" s="126"/>
    </row>
    <row r="5" spans="2:25" ht="14.45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28"/>
      <c r="Q5" s="4"/>
      <c r="R5" s="126"/>
      <c r="S5" s="126"/>
      <c r="T5" s="126"/>
    </row>
    <row r="6" spans="2:25" ht="14.45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28"/>
      <c r="Q6" s="4"/>
      <c r="R6" s="126"/>
      <c r="S6" s="126"/>
      <c r="T6" s="126"/>
    </row>
    <row r="7" spans="2:25" ht="16.7" customHeigh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28"/>
      <c r="Q7" s="4"/>
      <c r="R7" s="126"/>
      <c r="S7" s="126"/>
      <c r="T7" s="126"/>
    </row>
    <row r="8" spans="2:25" ht="15" customHeight="1" thickBot="1" x14ac:dyDescent="0.3">
      <c r="B8" s="13" t="s">
        <v>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29"/>
      <c r="Q8" s="9"/>
      <c r="R8" s="25"/>
      <c r="S8" s="25"/>
      <c r="T8" s="25"/>
    </row>
    <row r="9" spans="2:25" x14ac:dyDescent="0.2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2:25" x14ac:dyDescent="0.25">
      <c r="B10" s="64" t="s">
        <v>127</v>
      </c>
      <c r="C10" s="65"/>
      <c r="D10" s="65"/>
      <c r="E10" s="117" t="s">
        <v>2</v>
      </c>
      <c r="F10" s="117"/>
      <c r="G10" s="62"/>
      <c r="H10" s="62"/>
      <c r="I10" s="17"/>
      <c r="J10" s="4"/>
      <c r="K10" s="125" t="s">
        <v>115</v>
      </c>
      <c r="L10" s="125"/>
      <c r="M10" s="125"/>
      <c r="N10" s="125"/>
      <c r="O10" s="4"/>
      <c r="P10" s="4"/>
      <c r="Q10" s="4"/>
      <c r="R10" s="4"/>
      <c r="S10" s="4"/>
      <c r="T10" s="4"/>
    </row>
    <row r="11" spans="2:25" x14ac:dyDescent="0.25">
      <c r="B11" s="111" t="s">
        <v>3</v>
      </c>
      <c r="C11" s="111" t="s">
        <v>4</v>
      </c>
      <c r="D11" s="111" t="s">
        <v>5</v>
      </c>
      <c r="E11" s="111" t="s">
        <v>82</v>
      </c>
      <c r="F11" s="111" t="s">
        <v>8</v>
      </c>
      <c r="G11" s="1"/>
      <c r="H11" s="1"/>
      <c r="I11" s="1"/>
      <c r="J11" s="4"/>
      <c r="K11" s="111" t="s">
        <v>20</v>
      </c>
      <c r="L11" s="111" t="s">
        <v>33</v>
      </c>
      <c r="M11" s="121" t="s">
        <v>21</v>
      </c>
      <c r="N11" s="121"/>
      <c r="O11" s="52"/>
      <c r="P11" s="111" t="s">
        <v>9</v>
      </c>
      <c r="Q11" s="4"/>
      <c r="R11" s="121" t="s">
        <v>10</v>
      </c>
      <c r="S11" s="121"/>
      <c r="T11" s="121"/>
    </row>
    <row r="12" spans="2:25" ht="14.45" customHeight="1" x14ac:dyDescent="0.25">
      <c r="B12" s="6" t="s">
        <v>11</v>
      </c>
      <c r="C12" s="6" t="s">
        <v>12</v>
      </c>
      <c r="D12" s="35" t="s">
        <v>13</v>
      </c>
      <c r="E12" s="54">
        <v>240000</v>
      </c>
      <c r="F12" s="36"/>
      <c r="J12" s="4"/>
      <c r="K12" s="112">
        <f>3063*20*1.12</f>
        <v>68611.200000000012</v>
      </c>
      <c r="L12" s="112">
        <v>26500</v>
      </c>
      <c r="M12" s="124">
        <v>12000</v>
      </c>
      <c r="N12" s="124"/>
      <c r="O12" s="4"/>
      <c r="P12" s="120" t="s">
        <v>14</v>
      </c>
      <c r="Q12" s="4"/>
      <c r="R12" s="31" t="s">
        <v>15</v>
      </c>
      <c r="S12" s="114" t="s">
        <v>36</v>
      </c>
      <c r="T12" s="114" t="s">
        <v>16</v>
      </c>
      <c r="W12" s="26"/>
    </row>
    <row r="13" spans="2:25" x14ac:dyDescent="0.25">
      <c r="B13" s="6" t="s">
        <v>11</v>
      </c>
      <c r="C13" s="6" t="s">
        <v>12</v>
      </c>
      <c r="D13" s="35" t="s">
        <v>17</v>
      </c>
      <c r="E13" s="54">
        <f>E12*0.95</f>
        <v>228000</v>
      </c>
      <c r="F13" s="19">
        <v>0.05</v>
      </c>
      <c r="J13" s="4"/>
      <c r="K13" s="4"/>
      <c r="L13" s="4"/>
      <c r="M13" s="4"/>
      <c r="N13" s="4"/>
      <c r="O13" s="4"/>
      <c r="P13" s="120"/>
      <c r="Q13" s="4"/>
      <c r="R13" s="32" t="s">
        <v>18</v>
      </c>
      <c r="S13" s="115" t="s">
        <v>37</v>
      </c>
      <c r="T13" s="115" t="s">
        <v>16</v>
      </c>
    </row>
    <row r="14" spans="2:25" x14ac:dyDescent="0.25">
      <c r="B14" s="6" t="s">
        <v>11</v>
      </c>
      <c r="C14" s="6" t="s">
        <v>12</v>
      </c>
      <c r="D14" s="35" t="s">
        <v>19</v>
      </c>
      <c r="E14" s="54">
        <f>E12*0.9</f>
        <v>216000</v>
      </c>
      <c r="F14" s="19">
        <v>0.1</v>
      </c>
      <c r="J14" s="4"/>
      <c r="K14" s="4"/>
      <c r="L14" s="4"/>
      <c r="M14" s="4"/>
      <c r="N14" s="4"/>
      <c r="O14" s="4"/>
      <c r="P14" s="120"/>
      <c r="Q14" s="4"/>
      <c r="R14" s="12"/>
      <c r="S14" s="17"/>
      <c r="T14" s="17"/>
      <c r="U14" s="1"/>
      <c r="X14" s="26"/>
      <c r="Y14" s="26"/>
    </row>
    <row r="15" spans="2:25" ht="15" customHeight="1" x14ac:dyDescent="0.25">
      <c r="B15" s="4"/>
      <c r="C15" s="4"/>
      <c r="D15" s="4"/>
      <c r="E15" s="4"/>
      <c r="F15" s="4"/>
      <c r="G15" s="34"/>
      <c r="H15" s="4"/>
      <c r="I15" s="18"/>
      <c r="J15" s="4"/>
      <c r="K15" s="4"/>
      <c r="L15" s="4"/>
      <c r="M15" s="4"/>
      <c r="N15" s="4"/>
      <c r="O15" s="4"/>
      <c r="P15" s="120"/>
      <c r="Q15" s="4"/>
      <c r="R15" s="20"/>
      <c r="S15" s="21"/>
      <c r="T15" s="21"/>
      <c r="U15" s="21"/>
    </row>
    <row r="16" spans="2:25" x14ac:dyDescent="0.25">
      <c r="B16" s="50"/>
      <c r="C16" s="50"/>
      <c r="D16" s="50"/>
      <c r="E16" s="50"/>
      <c r="F16" s="17"/>
      <c r="G16" s="17"/>
      <c r="H16" s="17"/>
      <c r="I16" s="51"/>
      <c r="J16" s="4"/>
      <c r="K16" s="4"/>
      <c r="L16" s="4"/>
      <c r="M16" s="4"/>
      <c r="N16" s="4"/>
      <c r="O16" s="4"/>
      <c r="P16" s="120"/>
      <c r="Q16" s="4"/>
      <c r="R16" s="4"/>
      <c r="S16" s="4"/>
      <c r="T16" s="4"/>
      <c r="U16" s="4"/>
    </row>
    <row r="17" spans="2:20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7"/>
      <c r="R17" s="27"/>
      <c r="S17" s="27"/>
      <c r="T17" s="27"/>
    </row>
    <row r="18" spans="2:20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2:20" x14ac:dyDescent="0.25">
      <c r="B19" s="64" t="s">
        <v>128</v>
      </c>
      <c r="C19" s="65"/>
      <c r="D19" s="65"/>
      <c r="E19" s="117" t="s">
        <v>23</v>
      </c>
      <c r="F19" s="117"/>
      <c r="G19" s="117"/>
      <c r="H19" s="117"/>
      <c r="I19" s="4"/>
      <c r="J19" s="4"/>
      <c r="K19" s="125" t="s">
        <v>115</v>
      </c>
      <c r="L19" s="125"/>
      <c r="M19" s="125"/>
      <c r="N19" s="125"/>
      <c r="O19" s="4"/>
      <c r="P19" s="4"/>
      <c r="Q19" s="4"/>
      <c r="R19" s="4"/>
      <c r="S19" s="4"/>
      <c r="T19" s="4"/>
    </row>
    <row r="20" spans="2:20" x14ac:dyDescent="0.25">
      <c r="B20" s="38" t="s">
        <v>3</v>
      </c>
      <c r="C20" s="39" t="s">
        <v>4</v>
      </c>
      <c r="D20" s="40"/>
      <c r="E20" s="41" t="s">
        <v>82</v>
      </c>
      <c r="F20" s="41" t="s">
        <v>6</v>
      </c>
      <c r="G20" s="41" t="s">
        <v>7</v>
      </c>
      <c r="H20" s="132" t="s">
        <v>103</v>
      </c>
      <c r="I20" s="132"/>
      <c r="J20" s="4"/>
      <c r="K20" s="55" t="s">
        <v>93</v>
      </c>
      <c r="L20" s="111" t="s">
        <v>20</v>
      </c>
      <c r="M20" s="111" t="s">
        <v>33</v>
      </c>
      <c r="N20" s="111" t="s">
        <v>21</v>
      </c>
      <c r="O20" s="4"/>
      <c r="P20" s="111" t="s">
        <v>24</v>
      </c>
      <c r="Q20" s="4"/>
      <c r="R20" s="121" t="s">
        <v>10</v>
      </c>
      <c r="S20" s="121"/>
      <c r="T20" s="121"/>
    </row>
    <row r="21" spans="2:20" ht="14.45" customHeight="1" x14ac:dyDescent="0.25">
      <c r="B21" s="6" t="s">
        <v>11</v>
      </c>
      <c r="C21" s="8" t="s">
        <v>25</v>
      </c>
      <c r="D21" s="35"/>
      <c r="E21" s="53">
        <v>394550</v>
      </c>
      <c r="F21" s="53">
        <v>315640</v>
      </c>
      <c r="G21" s="53">
        <v>252512</v>
      </c>
      <c r="H21" s="133" t="s">
        <v>116</v>
      </c>
      <c r="I21" s="133"/>
      <c r="J21" s="4"/>
      <c r="K21" s="56">
        <v>1</v>
      </c>
      <c r="L21" s="112">
        <f>3063*20*1.12</f>
        <v>68611.200000000012</v>
      </c>
      <c r="M21" s="112">
        <v>26500</v>
      </c>
      <c r="N21" s="112">
        <v>12000</v>
      </c>
      <c r="O21" s="4"/>
      <c r="P21" s="120" t="s">
        <v>114</v>
      </c>
      <c r="Q21" s="4"/>
      <c r="R21" s="127" t="s">
        <v>27</v>
      </c>
      <c r="S21" s="114" t="s">
        <v>26</v>
      </c>
      <c r="T21" s="23" t="s">
        <v>92</v>
      </c>
    </row>
    <row r="22" spans="2:20" x14ac:dyDescent="0.25">
      <c r="B22" s="6" t="s">
        <v>11</v>
      </c>
      <c r="C22" s="8" t="s">
        <v>38</v>
      </c>
      <c r="D22" s="35"/>
      <c r="E22" s="53">
        <v>394550</v>
      </c>
      <c r="F22" s="53">
        <v>315640</v>
      </c>
      <c r="G22" s="53">
        <v>252512</v>
      </c>
      <c r="H22" s="134"/>
      <c r="I22" s="134"/>
      <c r="J22" s="4"/>
      <c r="K22" s="56">
        <v>2</v>
      </c>
      <c r="L22" s="112">
        <v>0</v>
      </c>
      <c r="M22" s="112">
        <v>26500</v>
      </c>
      <c r="N22" s="112">
        <v>12000</v>
      </c>
      <c r="O22" s="4"/>
      <c r="P22" s="120"/>
      <c r="Q22" s="4"/>
      <c r="R22" s="127"/>
      <c r="S22" s="114" t="s">
        <v>28</v>
      </c>
      <c r="T22" s="23" t="s">
        <v>92</v>
      </c>
    </row>
    <row r="23" spans="2:20" x14ac:dyDescent="0.25">
      <c r="B23" s="11"/>
      <c r="C23" s="3"/>
      <c r="D23" s="110"/>
      <c r="E23" s="11"/>
      <c r="F23" s="11"/>
      <c r="G23" s="11"/>
      <c r="H23" s="11"/>
      <c r="I23" s="37"/>
      <c r="J23" s="4"/>
      <c r="K23" s="56">
        <v>3</v>
      </c>
      <c r="L23" s="112">
        <v>0</v>
      </c>
      <c r="M23" s="112">
        <v>26500</v>
      </c>
      <c r="N23" s="112">
        <v>12000</v>
      </c>
      <c r="O23" s="4"/>
      <c r="P23" s="120"/>
      <c r="Q23" s="4"/>
      <c r="R23" s="127"/>
      <c r="S23" s="115" t="s">
        <v>29</v>
      </c>
      <c r="T23" s="24" t="s">
        <v>30</v>
      </c>
    </row>
    <row r="24" spans="2:20" x14ac:dyDescent="0.25">
      <c r="B24" s="4"/>
      <c r="C24" s="4"/>
      <c r="D24" s="4"/>
      <c r="E24" s="4"/>
      <c r="F24" s="4"/>
      <c r="G24" s="4"/>
      <c r="H24" s="4"/>
      <c r="I24" s="18"/>
      <c r="J24" s="4"/>
      <c r="K24" s="56">
        <v>4</v>
      </c>
      <c r="L24" s="112">
        <v>0</v>
      </c>
      <c r="M24" s="112">
        <v>26500</v>
      </c>
      <c r="N24" s="112">
        <v>12000</v>
      </c>
      <c r="O24" s="4"/>
      <c r="P24" s="120"/>
      <c r="Q24" s="4"/>
      <c r="R24" s="127"/>
      <c r="S24" s="115" t="s">
        <v>31</v>
      </c>
      <c r="T24" s="24" t="s">
        <v>30</v>
      </c>
    </row>
    <row r="25" spans="2:20" x14ac:dyDescent="0.25">
      <c r="J25" s="4"/>
      <c r="K25" s="56">
        <v>5</v>
      </c>
      <c r="L25" s="112">
        <v>0</v>
      </c>
      <c r="M25" s="112">
        <v>26500</v>
      </c>
      <c r="N25" s="112">
        <v>12000</v>
      </c>
      <c r="O25" s="4"/>
      <c r="P25" s="120"/>
      <c r="Q25" s="4"/>
      <c r="R25" s="127"/>
      <c r="S25" s="115" t="s">
        <v>32</v>
      </c>
      <c r="T25" s="24" t="s">
        <v>30</v>
      </c>
    </row>
    <row r="26" spans="2:20" ht="13.5" customHeight="1" x14ac:dyDescent="0.2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2:20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2:20" x14ac:dyDescent="0.25">
      <c r="B28" s="64" t="s">
        <v>129</v>
      </c>
      <c r="C28" s="63"/>
      <c r="D28" s="63"/>
      <c r="E28" s="131"/>
      <c r="F28" s="131"/>
      <c r="G28" s="131"/>
      <c r="H28" s="13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2:20" ht="14.45" customHeight="1" x14ac:dyDescent="0.25">
      <c r="B29" s="61" t="s">
        <v>3</v>
      </c>
      <c r="C29" s="61" t="s">
        <v>4</v>
      </c>
      <c r="D29" s="61" t="s">
        <v>5</v>
      </c>
      <c r="E29" s="61" t="s">
        <v>2</v>
      </c>
      <c r="F29" s="61" t="s">
        <v>8</v>
      </c>
      <c r="G29" s="66"/>
      <c r="H29" s="66"/>
      <c r="J29" s="4"/>
      <c r="K29" s="111" t="s">
        <v>20</v>
      </c>
      <c r="L29" s="121" t="s">
        <v>94</v>
      </c>
      <c r="M29" s="121"/>
      <c r="N29" s="121"/>
      <c r="O29" s="4"/>
      <c r="P29" s="111" t="s">
        <v>34</v>
      </c>
      <c r="Q29" s="4"/>
      <c r="R29" s="121" t="s">
        <v>10</v>
      </c>
      <c r="S29" s="121"/>
      <c r="T29" s="121"/>
    </row>
    <row r="30" spans="2:20" ht="14.45" customHeight="1" x14ac:dyDescent="0.25">
      <c r="B30" s="60" t="s">
        <v>11</v>
      </c>
      <c r="C30" s="8" t="s">
        <v>35</v>
      </c>
      <c r="D30" s="42" t="s">
        <v>13</v>
      </c>
      <c r="E30" s="53">
        <v>240000</v>
      </c>
      <c r="F30" s="43"/>
      <c r="G30" s="67"/>
      <c r="H30" s="68"/>
      <c r="J30" s="4"/>
      <c r="K30" s="112">
        <v>68611</v>
      </c>
      <c r="L30" s="124" t="s">
        <v>95</v>
      </c>
      <c r="M30" s="124"/>
      <c r="N30" s="124"/>
      <c r="O30" s="4"/>
      <c r="P30" s="120" t="s">
        <v>96</v>
      </c>
      <c r="Q30" s="4"/>
      <c r="R30" s="119" t="s">
        <v>97</v>
      </c>
      <c r="S30" s="119"/>
      <c r="T30" s="114" t="s">
        <v>100</v>
      </c>
    </row>
    <row r="31" spans="2:20" x14ac:dyDescent="0.25">
      <c r="B31" s="6" t="s">
        <v>11</v>
      </c>
      <c r="C31" s="8" t="s">
        <v>35</v>
      </c>
      <c r="D31" s="35" t="s">
        <v>17</v>
      </c>
      <c r="E31" s="54">
        <f>E30*0.95</f>
        <v>228000</v>
      </c>
      <c r="F31" s="33">
        <v>0.05</v>
      </c>
      <c r="G31" s="67"/>
      <c r="H31" s="68"/>
      <c r="J31" s="4"/>
      <c r="K31" s="4"/>
      <c r="L31" s="4"/>
      <c r="M31" s="4"/>
      <c r="N31" s="4"/>
      <c r="O31" s="4"/>
      <c r="P31" s="120"/>
      <c r="Q31" s="4"/>
      <c r="R31" s="118" t="s">
        <v>98</v>
      </c>
      <c r="S31" s="118"/>
      <c r="T31" s="115" t="s">
        <v>101</v>
      </c>
    </row>
    <row r="32" spans="2:20" x14ac:dyDescent="0.25">
      <c r="B32" s="6" t="s">
        <v>11</v>
      </c>
      <c r="C32" s="8" t="s">
        <v>35</v>
      </c>
      <c r="D32" s="35" t="s">
        <v>19</v>
      </c>
      <c r="E32" s="54">
        <f>E30*0.9</f>
        <v>216000</v>
      </c>
      <c r="F32" s="33">
        <v>0.1</v>
      </c>
      <c r="G32" s="67"/>
      <c r="H32" s="68"/>
      <c r="J32" s="4"/>
      <c r="K32" s="4"/>
      <c r="L32" s="4"/>
      <c r="M32" s="4"/>
      <c r="N32" s="4"/>
      <c r="O32" s="4"/>
      <c r="P32" s="120"/>
      <c r="Q32" s="4"/>
      <c r="R32" s="119" t="s">
        <v>99</v>
      </c>
      <c r="S32" s="119"/>
      <c r="T32" s="114" t="s">
        <v>102</v>
      </c>
    </row>
    <row r="33" spans="2:21" x14ac:dyDescent="0.2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7"/>
      <c r="R33" s="27"/>
      <c r="S33" s="27"/>
      <c r="T33" s="27"/>
    </row>
    <row r="34" spans="2:21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30"/>
    </row>
    <row r="35" spans="2:21" x14ac:dyDescent="0.25">
      <c r="B35" s="64" t="s">
        <v>83</v>
      </c>
      <c r="C35" s="65"/>
      <c r="D35" s="65"/>
      <c r="E35" s="117" t="s">
        <v>87</v>
      </c>
      <c r="F35" s="117"/>
      <c r="G35" s="117"/>
      <c r="H35" s="11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30"/>
    </row>
    <row r="36" spans="2:21" x14ac:dyDescent="0.25">
      <c r="B36" s="38" t="s">
        <v>3</v>
      </c>
      <c r="C36" s="39" t="s">
        <v>4</v>
      </c>
      <c r="D36" s="113" t="s">
        <v>85</v>
      </c>
      <c r="E36" s="113" t="s">
        <v>86</v>
      </c>
      <c r="F36" s="113" t="s">
        <v>88</v>
      </c>
      <c r="G36" s="113" t="s">
        <v>20</v>
      </c>
      <c r="H36" s="113" t="s">
        <v>33</v>
      </c>
      <c r="I36" s="113" t="s">
        <v>21</v>
      </c>
      <c r="J36" s="4"/>
      <c r="K36" s="4"/>
      <c r="L36" s="4"/>
      <c r="M36" s="4"/>
      <c r="N36" s="4"/>
      <c r="O36" s="4"/>
      <c r="P36" s="111" t="s">
        <v>83</v>
      </c>
      <c r="Q36" s="4"/>
      <c r="R36" s="121" t="s">
        <v>117</v>
      </c>
      <c r="S36" s="121"/>
      <c r="T36" s="121"/>
      <c r="U36" s="130"/>
    </row>
    <row r="37" spans="2:21" ht="15" customHeight="1" x14ac:dyDescent="0.25">
      <c r="B37" s="6" t="s">
        <v>11</v>
      </c>
      <c r="C37" s="8" t="s">
        <v>84</v>
      </c>
      <c r="D37" s="57">
        <v>30</v>
      </c>
      <c r="E37" s="49">
        <f>240000*0.55*30</f>
        <v>3960000</v>
      </c>
      <c r="F37" s="49">
        <f>E37/D37</f>
        <v>132000</v>
      </c>
      <c r="G37" s="49">
        <f>68611*D37</f>
        <v>2058330</v>
      </c>
      <c r="H37" s="49">
        <f>L12*D37</f>
        <v>795000</v>
      </c>
      <c r="I37" s="46">
        <f>M12*D37</f>
        <v>360000</v>
      </c>
      <c r="J37" s="4"/>
      <c r="K37" s="4"/>
      <c r="L37" s="4"/>
      <c r="M37" s="4"/>
      <c r="N37" s="4"/>
      <c r="O37" s="4"/>
      <c r="P37" s="120" t="s">
        <v>89</v>
      </c>
      <c r="Q37" s="4"/>
      <c r="R37" s="123" t="s">
        <v>90</v>
      </c>
      <c r="S37" s="122" t="s">
        <v>91</v>
      </c>
      <c r="T37" s="122"/>
      <c r="U37" s="130"/>
    </row>
    <row r="38" spans="2:21" x14ac:dyDescent="0.25">
      <c r="B38" s="4"/>
      <c r="C38" s="4"/>
      <c r="D38" s="4"/>
      <c r="E38" s="45"/>
      <c r="F38" s="4"/>
      <c r="G38" s="4"/>
      <c r="H38" s="4"/>
      <c r="I38" s="4"/>
      <c r="J38" s="4"/>
      <c r="K38" s="4"/>
      <c r="L38" s="4"/>
      <c r="M38" s="4"/>
      <c r="N38" s="4"/>
      <c r="O38" s="4"/>
      <c r="P38" s="120"/>
      <c r="Q38" s="4"/>
      <c r="R38" s="123"/>
      <c r="S38" s="122"/>
      <c r="T38" s="122"/>
      <c r="U38" s="130"/>
    </row>
    <row r="39" spans="2:2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20"/>
      <c r="Q39" s="4"/>
      <c r="R39" s="4"/>
      <c r="S39" s="4"/>
      <c r="T39" s="4"/>
      <c r="U39" s="130"/>
    </row>
    <row r="40" spans="2:21" x14ac:dyDescent="0.2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130"/>
    </row>
    <row r="42" spans="2:21" x14ac:dyDescent="0.25">
      <c r="B42" s="64" t="s">
        <v>104</v>
      </c>
      <c r="C42" s="64"/>
      <c r="D42" s="64"/>
    </row>
    <row r="43" spans="2:21" x14ac:dyDescent="0.25">
      <c r="B43" s="111" t="s">
        <v>3</v>
      </c>
      <c r="C43" s="111" t="s">
        <v>4</v>
      </c>
      <c r="D43" s="111" t="s">
        <v>85</v>
      </c>
      <c r="E43" s="69" t="s">
        <v>2</v>
      </c>
      <c r="F43" s="111" t="s">
        <v>8</v>
      </c>
      <c r="P43" s="111" t="s">
        <v>104</v>
      </c>
      <c r="R43" s="121" t="s">
        <v>117</v>
      </c>
      <c r="S43" s="121"/>
      <c r="T43" s="121"/>
    </row>
    <row r="44" spans="2:21" ht="15" customHeight="1" x14ac:dyDescent="0.25">
      <c r="B44" s="6" t="s">
        <v>11</v>
      </c>
      <c r="C44" s="8" t="s">
        <v>104</v>
      </c>
      <c r="D44" s="42">
        <v>1</v>
      </c>
      <c r="E44" s="47">
        <v>380000</v>
      </c>
      <c r="F44" s="43"/>
      <c r="P44" s="120" t="s">
        <v>113</v>
      </c>
      <c r="R44" s="58" t="s">
        <v>15</v>
      </c>
      <c r="S44" s="59" t="s">
        <v>112</v>
      </c>
      <c r="T44" s="116" t="s">
        <v>16</v>
      </c>
    </row>
    <row r="45" spans="2:21" ht="15" customHeight="1" x14ac:dyDescent="0.25">
      <c r="B45" s="6" t="s">
        <v>11</v>
      </c>
      <c r="C45" s="8" t="s">
        <v>104</v>
      </c>
      <c r="D45" s="42">
        <v>5</v>
      </c>
      <c r="E45" s="48">
        <f>E44*0.9</f>
        <v>342000</v>
      </c>
      <c r="F45" s="33">
        <v>0.1</v>
      </c>
      <c r="P45" s="120"/>
      <c r="R45" s="58" t="s">
        <v>18</v>
      </c>
      <c r="S45" s="59" t="s">
        <v>112</v>
      </c>
      <c r="T45" s="116" t="s">
        <v>16</v>
      </c>
    </row>
    <row r="46" spans="2:21" ht="15" customHeight="1" x14ac:dyDescent="0.25">
      <c r="P46" s="120"/>
      <c r="R46" s="58" t="s">
        <v>105</v>
      </c>
      <c r="S46" s="59" t="s">
        <v>112</v>
      </c>
      <c r="T46" s="116" t="s">
        <v>16</v>
      </c>
    </row>
    <row r="47" spans="2:21" ht="15" customHeight="1" x14ac:dyDescent="0.25">
      <c r="B47" s="70" t="s">
        <v>118</v>
      </c>
      <c r="R47" s="58" t="s">
        <v>106</v>
      </c>
      <c r="S47" s="59" t="s">
        <v>112</v>
      </c>
      <c r="T47" s="116" t="s">
        <v>16</v>
      </c>
    </row>
    <row r="48" spans="2:21" ht="15" customHeight="1" x14ac:dyDescent="0.25">
      <c r="B48" s="111" t="s">
        <v>121</v>
      </c>
      <c r="C48" s="111"/>
      <c r="D48" s="111" t="s">
        <v>122</v>
      </c>
      <c r="R48" s="58" t="s">
        <v>107</v>
      </c>
      <c r="S48" s="59" t="s">
        <v>112</v>
      </c>
      <c r="T48" s="116" t="s">
        <v>16</v>
      </c>
    </row>
    <row r="49" spans="2:20" ht="15" customHeight="1" x14ac:dyDescent="0.25">
      <c r="B49" s="6" t="s">
        <v>119</v>
      </c>
      <c r="C49" s="8"/>
      <c r="D49" s="42" t="s">
        <v>123</v>
      </c>
      <c r="E49" s="73" t="s">
        <v>126</v>
      </c>
      <c r="R49" s="58" t="s">
        <v>108</v>
      </c>
      <c r="S49" s="59" t="s">
        <v>112</v>
      </c>
      <c r="T49" s="116" t="s">
        <v>16</v>
      </c>
    </row>
    <row r="50" spans="2:20" ht="15" customHeight="1" x14ac:dyDescent="0.25">
      <c r="B50" s="6" t="s">
        <v>120</v>
      </c>
      <c r="C50" s="8"/>
      <c r="D50" s="72">
        <v>70000</v>
      </c>
      <c r="E50" s="48"/>
      <c r="R50" s="58" t="s">
        <v>109</v>
      </c>
      <c r="S50" s="59" t="s">
        <v>112</v>
      </c>
      <c r="T50" s="116" t="s">
        <v>16</v>
      </c>
    </row>
    <row r="51" spans="2:20" ht="15" customHeight="1" x14ac:dyDescent="0.25">
      <c r="B51" s="6" t="s">
        <v>125</v>
      </c>
      <c r="C51" s="8"/>
      <c r="D51" s="71" t="s">
        <v>124</v>
      </c>
      <c r="E51" s="48"/>
      <c r="R51" s="58" t="s">
        <v>110</v>
      </c>
      <c r="S51" s="59" t="s">
        <v>112</v>
      </c>
      <c r="T51" s="116" t="s">
        <v>16</v>
      </c>
    </row>
    <row r="52" spans="2:20" ht="15" customHeight="1" x14ac:dyDescent="0.25">
      <c r="R52" s="58" t="s">
        <v>111</v>
      </c>
      <c r="S52" s="59" t="s">
        <v>112</v>
      </c>
      <c r="T52" s="116" t="s">
        <v>16</v>
      </c>
    </row>
    <row r="53" spans="2:20" ht="15.75" thickBot="1" x14ac:dyDescent="0.3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</sheetData>
  <mergeCells count="31">
    <mergeCell ref="U34:U40"/>
    <mergeCell ref="P30:P32"/>
    <mergeCell ref="E19:H19"/>
    <mergeCell ref="E28:H28"/>
    <mergeCell ref="P37:P39"/>
    <mergeCell ref="L29:N29"/>
    <mergeCell ref="L30:N30"/>
    <mergeCell ref="H20:I20"/>
    <mergeCell ref="H21:I22"/>
    <mergeCell ref="E35:H35"/>
    <mergeCell ref="R30:S30"/>
    <mergeCell ref="K19:N19"/>
    <mergeCell ref="R2:T7"/>
    <mergeCell ref="R29:T29"/>
    <mergeCell ref="P21:P25"/>
    <mergeCell ref="R21:R25"/>
    <mergeCell ref="P1:P8"/>
    <mergeCell ref="R11:T11"/>
    <mergeCell ref="R20:T20"/>
    <mergeCell ref="P12:P16"/>
    <mergeCell ref="E10:F10"/>
    <mergeCell ref="R31:S31"/>
    <mergeCell ref="R32:S32"/>
    <mergeCell ref="P44:P46"/>
    <mergeCell ref="R43:T43"/>
    <mergeCell ref="R36:T36"/>
    <mergeCell ref="S37:T38"/>
    <mergeCell ref="R37:R38"/>
    <mergeCell ref="M11:N11"/>
    <mergeCell ref="M12:N12"/>
    <mergeCell ref="K10:N10"/>
  </mergeCells>
  <phoneticPr fontId="12" type="noConversion"/>
  <pageMargins left="0.25" right="0.25" top="0.75" bottom="0.75" header="0.3" footer="0.3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5"/>
  <sheetViews>
    <sheetView showGridLines="0" topLeftCell="A31" zoomScale="85" zoomScaleNormal="85" workbookViewId="0">
      <selection activeCell="L42" sqref="L42"/>
    </sheetView>
  </sheetViews>
  <sheetFormatPr defaultRowHeight="12.75" x14ac:dyDescent="0.25"/>
  <cols>
    <col min="1" max="1" width="9.140625" style="74"/>
    <col min="2" max="2" width="44.42578125" style="74" customWidth="1"/>
    <col min="3" max="3" width="21.85546875" style="74" customWidth="1"/>
    <col min="4" max="4" width="23.42578125" style="74" customWidth="1"/>
    <col min="5" max="5" width="23.140625" style="74" customWidth="1"/>
    <col min="6" max="6" width="16" style="74" customWidth="1"/>
    <col min="7" max="7" width="20.42578125" style="76" customWidth="1"/>
    <col min="8" max="8" width="19.140625" style="74" customWidth="1"/>
    <col min="9" max="9" width="21.28515625" style="74" bestFit="1" customWidth="1"/>
    <col min="10" max="257" width="9.140625" style="74"/>
    <col min="258" max="258" width="44.42578125" style="74" customWidth="1"/>
    <col min="259" max="259" width="21.85546875" style="74" customWidth="1"/>
    <col min="260" max="260" width="23.42578125" style="74" customWidth="1"/>
    <col min="261" max="261" width="23.140625" style="74" customWidth="1"/>
    <col min="262" max="262" width="16" style="74" customWidth="1"/>
    <col min="263" max="263" width="20.42578125" style="74" customWidth="1"/>
    <col min="264" max="264" width="19.140625" style="74" customWidth="1"/>
    <col min="265" max="265" width="20.85546875" style="74" customWidth="1"/>
    <col min="266" max="513" width="9.140625" style="74"/>
    <col min="514" max="514" width="44.42578125" style="74" customWidth="1"/>
    <col min="515" max="515" width="21.85546875" style="74" customWidth="1"/>
    <col min="516" max="516" width="23.42578125" style="74" customWidth="1"/>
    <col min="517" max="517" width="23.140625" style="74" customWidth="1"/>
    <col min="518" max="518" width="16" style="74" customWidth="1"/>
    <col min="519" max="519" width="20.42578125" style="74" customWidth="1"/>
    <col min="520" max="520" width="19.140625" style="74" customWidth="1"/>
    <col min="521" max="521" width="20.85546875" style="74" customWidth="1"/>
    <col min="522" max="769" width="9.140625" style="74"/>
    <col min="770" max="770" width="44.42578125" style="74" customWidth="1"/>
    <col min="771" max="771" width="21.85546875" style="74" customWidth="1"/>
    <col min="772" max="772" width="23.42578125" style="74" customWidth="1"/>
    <col min="773" max="773" width="23.140625" style="74" customWidth="1"/>
    <col min="774" max="774" width="16" style="74" customWidth="1"/>
    <col min="775" max="775" width="20.42578125" style="74" customWidth="1"/>
    <col min="776" max="776" width="19.140625" style="74" customWidth="1"/>
    <col min="777" max="777" width="20.85546875" style="74" customWidth="1"/>
    <col min="778" max="1025" width="9.140625" style="74"/>
    <col min="1026" max="1026" width="44.42578125" style="74" customWidth="1"/>
    <col min="1027" max="1027" width="21.85546875" style="74" customWidth="1"/>
    <col min="1028" max="1028" width="23.42578125" style="74" customWidth="1"/>
    <col min="1029" max="1029" width="23.140625" style="74" customWidth="1"/>
    <col min="1030" max="1030" width="16" style="74" customWidth="1"/>
    <col min="1031" max="1031" width="20.42578125" style="74" customWidth="1"/>
    <col min="1032" max="1032" width="19.140625" style="74" customWidth="1"/>
    <col min="1033" max="1033" width="20.85546875" style="74" customWidth="1"/>
    <col min="1034" max="1281" width="9.140625" style="74"/>
    <col min="1282" max="1282" width="44.42578125" style="74" customWidth="1"/>
    <col min="1283" max="1283" width="21.85546875" style="74" customWidth="1"/>
    <col min="1284" max="1284" width="23.42578125" style="74" customWidth="1"/>
    <col min="1285" max="1285" width="23.140625" style="74" customWidth="1"/>
    <col min="1286" max="1286" width="16" style="74" customWidth="1"/>
    <col min="1287" max="1287" width="20.42578125" style="74" customWidth="1"/>
    <col min="1288" max="1288" width="19.140625" style="74" customWidth="1"/>
    <col min="1289" max="1289" width="20.85546875" style="74" customWidth="1"/>
    <col min="1290" max="1537" width="9.140625" style="74"/>
    <col min="1538" max="1538" width="44.42578125" style="74" customWidth="1"/>
    <col min="1539" max="1539" width="21.85546875" style="74" customWidth="1"/>
    <col min="1540" max="1540" width="23.42578125" style="74" customWidth="1"/>
    <col min="1541" max="1541" width="23.140625" style="74" customWidth="1"/>
    <col min="1542" max="1542" width="16" style="74" customWidth="1"/>
    <col min="1543" max="1543" width="20.42578125" style="74" customWidth="1"/>
    <col min="1544" max="1544" width="19.140625" style="74" customWidth="1"/>
    <col min="1545" max="1545" width="20.85546875" style="74" customWidth="1"/>
    <col min="1546" max="1793" width="9.140625" style="74"/>
    <col min="1794" max="1794" width="44.42578125" style="74" customWidth="1"/>
    <col min="1795" max="1795" width="21.85546875" style="74" customWidth="1"/>
    <col min="1796" max="1796" width="23.42578125" style="74" customWidth="1"/>
    <col min="1797" max="1797" width="23.140625" style="74" customWidth="1"/>
    <col min="1798" max="1798" width="16" style="74" customWidth="1"/>
    <col min="1799" max="1799" width="20.42578125" style="74" customWidth="1"/>
    <col min="1800" max="1800" width="19.140625" style="74" customWidth="1"/>
    <col min="1801" max="1801" width="20.85546875" style="74" customWidth="1"/>
    <col min="1802" max="2049" width="9.140625" style="74"/>
    <col min="2050" max="2050" width="44.42578125" style="74" customWidth="1"/>
    <col min="2051" max="2051" width="21.85546875" style="74" customWidth="1"/>
    <col min="2052" max="2052" width="23.42578125" style="74" customWidth="1"/>
    <col min="2053" max="2053" width="23.140625" style="74" customWidth="1"/>
    <col min="2054" max="2054" width="16" style="74" customWidth="1"/>
    <col min="2055" max="2055" width="20.42578125" style="74" customWidth="1"/>
    <col min="2056" max="2056" width="19.140625" style="74" customWidth="1"/>
    <col min="2057" max="2057" width="20.85546875" style="74" customWidth="1"/>
    <col min="2058" max="2305" width="9.140625" style="74"/>
    <col min="2306" max="2306" width="44.42578125" style="74" customWidth="1"/>
    <col min="2307" max="2307" width="21.85546875" style="74" customWidth="1"/>
    <col min="2308" max="2308" width="23.42578125" style="74" customWidth="1"/>
    <col min="2309" max="2309" width="23.140625" style="74" customWidth="1"/>
    <col min="2310" max="2310" width="16" style="74" customWidth="1"/>
    <col min="2311" max="2311" width="20.42578125" style="74" customWidth="1"/>
    <col min="2312" max="2312" width="19.140625" style="74" customWidth="1"/>
    <col min="2313" max="2313" width="20.85546875" style="74" customWidth="1"/>
    <col min="2314" max="2561" width="9.140625" style="74"/>
    <col min="2562" max="2562" width="44.42578125" style="74" customWidth="1"/>
    <col min="2563" max="2563" width="21.85546875" style="74" customWidth="1"/>
    <col min="2564" max="2564" width="23.42578125" style="74" customWidth="1"/>
    <col min="2565" max="2565" width="23.140625" style="74" customWidth="1"/>
    <col min="2566" max="2566" width="16" style="74" customWidth="1"/>
    <col min="2567" max="2567" width="20.42578125" style="74" customWidth="1"/>
    <col min="2568" max="2568" width="19.140625" style="74" customWidth="1"/>
    <col min="2569" max="2569" width="20.85546875" style="74" customWidth="1"/>
    <col min="2570" max="2817" width="9.140625" style="74"/>
    <col min="2818" max="2818" width="44.42578125" style="74" customWidth="1"/>
    <col min="2819" max="2819" width="21.85546875" style="74" customWidth="1"/>
    <col min="2820" max="2820" width="23.42578125" style="74" customWidth="1"/>
    <col min="2821" max="2821" width="23.140625" style="74" customWidth="1"/>
    <col min="2822" max="2822" width="16" style="74" customWidth="1"/>
    <col min="2823" max="2823" width="20.42578125" style="74" customWidth="1"/>
    <col min="2824" max="2824" width="19.140625" style="74" customWidth="1"/>
    <col min="2825" max="2825" width="20.85546875" style="74" customWidth="1"/>
    <col min="2826" max="3073" width="9.140625" style="74"/>
    <col min="3074" max="3074" width="44.42578125" style="74" customWidth="1"/>
    <col min="3075" max="3075" width="21.85546875" style="74" customWidth="1"/>
    <col min="3076" max="3076" width="23.42578125" style="74" customWidth="1"/>
    <col min="3077" max="3077" width="23.140625" style="74" customWidth="1"/>
    <col min="3078" max="3078" width="16" style="74" customWidth="1"/>
    <col min="3079" max="3079" width="20.42578125" style="74" customWidth="1"/>
    <col min="3080" max="3080" width="19.140625" style="74" customWidth="1"/>
    <col min="3081" max="3081" width="20.85546875" style="74" customWidth="1"/>
    <col min="3082" max="3329" width="9.140625" style="74"/>
    <col min="3330" max="3330" width="44.42578125" style="74" customWidth="1"/>
    <col min="3331" max="3331" width="21.85546875" style="74" customWidth="1"/>
    <col min="3332" max="3332" width="23.42578125" style="74" customWidth="1"/>
    <col min="3333" max="3333" width="23.140625" style="74" customWidth="1"/>
    <col min="3334" max="3334" width="16" style="74" customWidth="1"/>
    <col min="3335" max="3335" width="20.42578125" style="74" customWidth="1"/>
    <col min="3336" max="3336" width="19.140625" style="74" customWidth="1"/>
    <col min="3337" max="3337" width="20.85546875" style="74" customWidth="1"/>
    <col min="3338" max="3585" width="9.140625" style="74"/>
    <col min="3586" max="3586" width="44.42578125" style="74" customWidth="1"/>
    <col min="3587" max="3587" width="21.85546875" style="74" customWidth="1"/>
    <col min="3588" max="3588" width="23.42578125" style="74" customWidth="1"/>
    <col min="3589" max="3589" width="23.140625" style="74" customWidth="1"/>
    <col min="3590" max="3590" width="16" style="74" customWidth="1"/>
    <col min="3591" max="3591" width="20.42578125" style="74" customWidth="1"/>
    <col min="3592" max="3592" width="19.140625" style="74" customWidth="1"/>
    <col min="3593" max="3593" width="20.85546875" style="74" customWidth="1"/>
    <col min="3594" max="3841" width="9.140625" style="74"/>
    <col min="3842" max="3842" width="44.42578125" style="74" customWidth="1"/>
    <col min="3843" max="3843" width="21.85546875" style="74" customWidth="1"/>
    <col min="3844" max="3844" width="23.42578125" style="74" customWidth="1"/>
    <col min="3845" max="3845" width="23.140625" style="74" customWidth="1"/>
    <col min="3846" max="3846" width="16" style="74" customWidth="1"/>
    <col min="3847" max="3847" width="20.42578125" style="74" customWidth="1"/>
    <col min="3848" max="3848" width="19.140625" style="74" customWidth="1"/>
    <col min="3849" max="3849" width="20.85546875" style="74" customWidth="1"/>
    <col min="3850" max="4097" width="9.140625" style="74"/>
    <col min="4098" max="4098" width="44.42578125" style="74" customWidth="1"/>
    <col min="4099" max="4099" width="21.85546875" style="74" customWidth="1"/>
    <col min="4100" max="4100" width="23.42578125" style="74" customWidth="1"/>
    <col min="4101" max="4101" width="23.140625" style="74" customWidth="1"/>
    <col min="4102" max="4102" width="16" style="74" customWidth="1"/>
    <col min="4103" max="4103" width="20.42578125" style="74" customWidth="1"/>
    <col min="4104" max="4104" width="19.140625" style="74" customWidth="1"/>
    <col min="4105" max="4105" width="20.85546875" style="74" customWidth="1"/>
    <col min="4106" max="4353" width="9.140625" style="74"/>
    <col min="4354" max="4354" width="44.42578125" style="74" customWidth="1"/>
    <col min="4355" max="4355" width="21.85546875" style="74" customWidth="1"/>
    <col min="4356" max="4356" width="23.42578125" style="74" customWidth="1"/>
    <col min="4357" max="4357" width="23.140625" style="74" customWidth="1"/>
    <col min="4358" max="4358" width="16" style="74" customWidth="1"/>
    <col min="4359" max="4359" width="20.42578125" style="74" customWidth="1"/>
    <col min="4360" max="4360" width="19.140625" style="74" customWidth="1"/>
    <col min="4361" max="4361" width="20.85546875" style="74" customWidth="1"/>
    <col min="4362" max="4609" width="9.140625" style="74"/>
    <col min="4610" max="4610" width="44.42578125" style="74" customWidth="1"/>
    <col min="4611" max="4611" width="21.85546875" style="74" customWidth="1"/>
    <col min="4612" max="4612" width="23.42578125" style="74" customWidth="1"/>
    <col min="4613" max="4613" width="23.140625" style="74" customWidth="1"/>
    <col min="4614" max="4614" width="16" style="74" customWidth="1"/>
    <col min="4615" max="4615" width="20.42578125" style="74" customWidth="1"/>
    <col min="4616" max="4616" width="19.140625" style="74" customWidth="1"/>
    <col min="4617" max="4617" width="20.85546875" style="74" customWidth="1"/>
    <col min="4618" max="4865" width="9.140625" style="74"/>
    <col min="4866" max="4866" width="44.42578125" style="74" customWidth="1"/>
    <col min="4867" max="4867" width="21.85546875" style="74" customWidth="1"/>
    <col min="4868" max="4868" width="23.42578125" style="74" customWidth="1"/>
    <col min="4869" max="4869" width="23.140625" style="74" customWidth="1"/>
    <col min="4870" max="4870" width="16" style="74" customWidth="1"/>
    <col min="4871" max="4871" width="20.42578125" style="74" customWidth="1"/>
    <col min="4872" max="4872" width="19.140625" style="74" customWidth="1"/>
    <col min="4873" max="4873" width="20.85546875" style="74" customWidth="1"/>
    <col min="4874" max="5121" width="9.140625" style="74"/>
    <col min="5122" max="5122" width="44.42578125" style="74" customWidth="1"/>
    <col min="5123" max="5123" width="21.85546875" style="74" customWidth="1"/>
    <col min="5124" max="5124" width="23.42578125" style="74" customWidth="1"/>
    <col min="5125" max="5125" width="23.140625" style="74" customWidth="1"/>
    <col min="5126" max="5126" width="16" style="74" customWidth="1"/>
    <col min="5127" max="5127" width="20.42578125" style="74" customWidth="1"/>
    <col min="5128" max="5128" width="19.140625" style="74" customWidth="1"/>
    <col min="5129" max="5129" width="20.85546875" style="74" customWidth="1"/>
    <col min="5130" max="5377" width="9.140625" style="74"/>
    <col min="5378" max="5378" width="44.42578125" style="74" customWidth="1"/>
    <col min="5379" max="5379" width="21.85546875" style="74" customWidth="1"/>
    <col min="5380" max="5380" width="23.42578125" style="74" customWidth="1"/>
    <col min="5381" max="5381" width="23.140625" style="74" customWidth="1"/>
    <col min="5382" max="5382" width="16" style="74" customWidth="1"/>
    <col min="5383" max="5383" width="20.42578125" style="74" customWidth="1"/>
    <col min="5384" max="5384" width="19.140625" style="74" customWidth="1"/>
    <col min="5385" max="5385" width="20.85546875" style="74" customWidth="1"/>
    <col min="5386" max="5633" width="9.140625" style="74"/>
    <col min="5634" max="5634" width="44.42578125" style="74" customWidth="1"/>
    <col min="5635" max="5635" width="21.85546875" style="74" customWidth="1"/>
    <col min="5636" max="5636" width="23.42578125" style="74" customWidth="1"/>
    <col min="5637" max="5637" width="23.140625" style="74" customWidth="1"/>
    <col min="5638" max="5638" width="16" style="74" customWidth="1"/>
    <col min="5639" max="5639" width="20.42578125" style="74" customWidth="1"/>
    <col min="5640" max="5640" width="19.140625" style="74" customWidth="1"/>
    <col min="5641" max="5641" width="20.85546875" style="74" customWidth="1"/>
    <col min="5642" max="5889" width="9.140625" style="74"/>
    <col min="5890" max="5890" width="44.42578125" style="74" customWidth="1"/>
    <col min="5891" max="5891" width="21.85546875" style="74" customWidth="1"/>
    <col min="5892" max="5892" width="23.42578125" style="74" customWidth="1"/>
    <col min="5893" max="5893" width="23.140625" style="74" customWidth="1"/>
    <col min="5894" max="5894" width="16" style="74" customWidth="1"/>
    <col min="5895" max="5895" width="20.42578125" style="74" customWidth="1"/>
    <col min="5896" max="5896" width="19.140625" style="74" customWidth="1"/>
    <col min="5897" max="5897" width="20.85546875" style="74" customWidth="1"/>
    <col min="5898" max="6145" width="9.140625" style="74"/>
    <col min="6146" max="6146" width="44.42578125" style="74" customWidth="1"/>
    <col min="6147" max="6147" width="21.85546875" style="74" customWidth="1"/>
    <col min="6148" max="6148" width="23.42578125" style="74" customWidth="1"/>
    <col min="6149" max="6149" width="23.140625" style="74" customWidth="1"/>
    <col min="6150" max="6150" width="16" style="74" customWidth="1"/>
    <col min="6151" max="6151" width="20.42578125" style="74" customWidth="1"/>
    <col min="6152" max="6152" width="19.140625" style="74" customWidth="1"/>
    <col min="6153" max="6153" width="20.85546875" style="74" customWidth="1"/>
    <col min="6154" max="6401" width="9.140625" style="74"/>
    <col min="6402" max="6402" width="44.42578125" style="74" customWidth="1"/>
    <col min="6403" max="6403" width="21.85546875" style="74" customWidth="1"/>
    <col min="6404" max="6404" width="23.42578125" style="74" customWidth="1"/>
    <col min="6405" max="6405" width="23.140625" style="74" customWidth="1"/>
    <col min="6406" max="6406" width="16" style="74" customWidth="1"/>
    <col min="6407" max="6407" width="20.42578125" style="74" customWidth="1"/>
    <col min="6408" max="6408" width="19.140625" style="74" customWidth="1"/>
    <col min="6409" max="6409" width="20.85546875" style="74" customWidth="1"/>
    <col min="6410" max="6657" width="9.140625" style="74"/>
    <col min="6658" max="6658" width="44.42578125" style="74" customWidth="1"/>
    <col min="6659" max="6659" width="21.85546875" style="74" customWidth="1"/>
    <col min="6660" max="6660" width="23.42578125" style="74" customWidth="1"/>
    <col min="6661" max="6661" width="23.140625" style="74" customWidth="1"/>
    <col min="6662" max="6662" width="16" style="74" customWidth="1"/>
    <col min="6663" max="6663" width="20.42578125" style="74" customWidth="1"/>
    <col min="6664" max="6664" width="19.140625" style="74" customWidth="1"/>
    <col min="6665" max="6665" width="20.85546875" style="74" customWidth="1"/>
    <col min="6666" max="6913" width="9.140625" style="74"/>
    <col min="6914" max="6914" width="44.42578125" style="74" customWidth="1"/>
    <col min="6915" max="6915" width="21.85546875" style="74" customWidth="1"/>
    <col min="6916" max="6916" width="23.42578125" style="74" customWidth="1"/>
    <col min="6917" max="6917" width="23.140625" style="74" customWidth="1"/>
    <col min="6918" max="6918" width="16" style="74" customWidth="1"/>
    <col min="6919" max="6919" width="20.42578125" style="74" customWidth="1"/>
    <col min="6920" max="6920" width="19.140625" style="74" customWidth="1"/>
    <col min="6921" max="6921" width="20.85546875" style="74" customWidth="1"/>
    <col min="6922" max="7169" width="9.140625" style="74"/>
    <col min="7170" max="7170" width="44.42578125" style="74" customWidth="1"/>
    <col min="7171" max="7171" width="21.85546875" style="74" customWidth="1"/>
    <col min="7172" max="7172" width="23.42578125" style="74" customWidth="1"/>
    <col min="7173" max="7173" width="23.140625" style="74" customWidth="1"/>
    <col min="7174" max="7174" width="16" style="74" customWidth="1"/>
    <col min="7175" max="7175" width="20.42578125" style="74" customWidth="1"/>
    <col min="7176" max="7176" width="19.140625" style="74" customWidth="1"/>
    <col min="7177" max="7177" width="20.85546875" style="74" customWidth="1"/>
    <col min="7178" max="7425" width="9.140625" style="74"/>
    <col min="7426" max="7426" width="44.42578125" style="74" customWidth="1"/>
    <col min="7427" max="7427" width="21.85546875" style="74" customWidth="1"/>
    <col min="7428" max="7428" width="23.42578125" style="74" customWidth="1"/>
    <col min="7429" max="7429" width="23.140625" style="74" customWidth="1"/>
    <col min="7430" max="7430" width="16" style="74" customWidth="1"/>
    <col min="7431" max="7431" width="20.42578125" style="74" customWidth="1"/>
    <col min="7432" max="7432" width="19.140625" style="74" customWidth="1"/>
    <col min="7433" max="7433" width="20.85546875" style="74" customWidth="1"/>
    <col min="7434" max="7681" width="9.140625" style="74"/>
    <col min="7682" max="7682" width="44.42578125" style="74" customWidth="1"/>
    <col min="7683" max="7683" width="21.85546875" style="74" customWidth="1"/>
    <col min="7684" max="7684" width="23.42578125" style="74" customWidth="1"/>
    <col min="7685" max="7685" width="23.140625" style="74" customWidth="1"/>
    <col min="7686" max="7686" width="16" style="74" customWidth="1"/>
    <col min="7687" max="7687" width="20.42578125" style="74" customWidth="1"/>
    <col min="7688" max="7688" width="19.140625" style="74" customWidth="1"/>
    <col min="7689" max="7689" width="20.85546875" style="74" customWidth="1"/>
    <col min="7690" max="7937" width="9.140625" style="74"/>
    <col min="7938" max="7938" width="44.42578125" style="74" customWidth="1"/>
    <col min="7939" max="7939" width="21.85546875" style="74" customWidth="1"/>
    <col min="7940" max="7940" width="23.42578125" style="74" customWidth="1"/>
    <col min="7941" max="7941" width="23.140625" style="74" customWidth="1"/>
    <col min="7942" max="7942" width="16" style="74" customWidth="1"/>
    <col min="7943" max="7943" width="20.42578125" style="74" customWidth="1"/>
    <col min="7944" max="7944" width="19.140625" style="74" customWidth="1"/>
    <col min="7945" max="7945" width="20.85546875" style="74" customWidth="1"/>
    <col min="7946" max="8193" width="9.140625" style="74"/>
    <col min="8194" max="8194" width="44.42578125" style="74" customWidth="1"/>
    <col min="8195" max="8195" width="21.85546875" style="74" customWidth="1"/>
    <col min="8196" max="8196" width="23.42578125" style="74" customWidth="1"/>
    <col min="8197" max="8197" width="23.140625" style="74" customWidth="1"/>
    <col min="8198" max="8198" width="16" style="74" customWidth="1"/>
    <col min="8199" max="8199" width="20.42578125" style="74" customWidth="1"/>
    <col min="8200" max="8200" width="19.140625" style="74" customWidth="1"/>
    <col min="8201" max="8201" width="20.85546875" style="74" customWidth="1"/>
    <col min="8202" max="8449" width="9.140625" style="74"/>
    <col min="8450" max="8450" width="44.42578125" style="74" customWidth="1"/>
    <col min="8451" max="8451" width="21.85546875" style="74" customWidth="1"/>
    <col min="8452" max="8452" width="23.42578125" style="74" customWidth="1"/>
    <col min="8453" max="8453" width="23.140625" style="74" customWidth="1"/>
    <col min="8454" max="8454" width="16" style="74" customWidth="1"/>
    <col min="8455" max="8455" width="20.42578125" style="74" customWidth="1"/>
    <col min="8456" max="8456" width="19.140625" style="74" customWidth="1"/>
    <col min="8457" max="8457" width="20.85546875" style="74" customWidth="1"/>
    <col min="8458" max="8705" width="9.140625" style="74"/>
    <col min="8706" max="8706" width="44.42578125" style="74" customWidth="1"/>
    <col min="8707" max="8707" width="21.85546875" style="74" customWidth="1"/>
    <col min="8708" max="8708" width="23.42578125" style="74" customWidth="1"/>
    <col min="8709" max="8709" width="23.140625" style="74" customWidth="1"/>
    <col min="8710" max="8710" width="16" style="74" customWidth="1"/>
    <col min="8711" max="8711" width="20.42578125" style="74" customWidth="1"/>
    <col min="8712" max="8712" width="19.140625" style="74" customWidth="1"/>
    <col min="8713" max="8713" width="20.85546875" style="74" customWidth="1"/>
    <col min="8714" max="8961" width="9.140625" style="74"/>
    <col min="8962" max="8962" width="44.42578125" style="74" customWidth="1"/>
    <col min="8963" max="8963" width="21.85546875" style="74" customWidth="1"/>
    <col min="8964" max="8964" width="23.42578125" style="74" customWidth="1"/>
    <col min="8965" max="8965" width="23.140625" style="74" customWidth="1"/>
    <col min="8966" max="8966" width="16" style="74" customWidth="1"/>
    <col min="8967" max="8967" width="20.42578125" style="74" customWidth="1"/>
    <col min="8968" max="8968" width="19.140625" style="74" customWidth="1"/>
    <col min="8969" max="8969" width="20.85546875" style="74" customWidth="1"/>
    <col min="8970" max="9217" width="9.140625" style="74"/>
    <col min="9218" max="9218" width="44.42578125" style="74" customWidth="1"/>
    <col min="9219" max="9219" width="21.85546875" style="74" customWidth="1"/>
    <col min="9220" max="9220" width="23.42578125" style="74" customWidth="1"/>
    <col min="9221" max="9221" width="23.140625" style="74" customWidth="1"/>
    <col min="9222" max="9222" width="16" style="74" customWidth="1"/>
    <col min="9223" max="9223" width="20.42578125" style="74" customWidth="1"/>
    <col min="9224" max="9224" width="19.140625" style="74" customWidth="1"/>
    <col min="9225" max="9225" width="20.85546875" style="74" customWidth="1"/>
    <col min="9226" max="9473" width="9.140625" style="74"/>
    <col min="9474" max="9474" width="44.42578125" style="74" customWidth="1"/>
    <col min="9475" max="9475" width="21.85546875" style="74" customWidth="1"/>
    <col min="9476" max="9476" width="23.42578125" style="74" customWidth="1"/>
    <col min="9477" max="9477" width="23.140625" style="74" customWidth="1"/>
    <col min="9478" max="9478" width="16" style="74" customWidth="1"/>
    <col min="9479" max="9479" width="20.42578125" style="74" customWidth="1"/>
    <col min="9480" max="9480" width="19.140625" style="74" customWidth="1"/>
    <col min="9481" max="9481" width="20.85546875" style="74" customWidth="1"/>
    <col min="9482" max="9729" width="9.140625" style="74"/>
    <col min="9730" max="9730" width="44.42578125" style="74" customWidth="1"/>
    <col min="9731" max="9731" width="21.85546875" style="74" customWidth="1"/>
    <col min="9732" max="9732" width="23.42578125" style="74" customWidth="1"/>
    <col min="9733" max="9733" width="23.140625" style="74" customWidth="1"/>
    <col min="9734" max="9734" width="16" style="74" customWidth="1"/>
    <col min="9735" max="9735" width="20.42578125" style="74" customWidth="1"/>
    <col min="9736" max="9736" width="19.140625" style="74" customWidth="1"/>
    <col min="9737" max="9737" width="20.85546875" style="74" customWidth="1"/>
    <col min="9738" max="9985" width="9.140625" style="74"/>
    <col min="9986" max="9986" width="44.42578125" style="74" customWidth="1"/>
    <col min="9987" max="9987" width="21.85546875" style="74" customWidth="1"/>
    <col min="9988" max="9988" width="23.42578125" style="74" customWidth="1"/>
    <col min="9989" max="9989" width="23.140625" style="74" customWidth="1"/>
    <col min="9990" max="9990" width="16" style="74" customWidth="1"/>
    <col min="9991" max="9991" width="20.42578125" style="74" customWidth="1"/>
    <col min="9992" max="9992" width="19.140625" style="74" customWidth="1"/>
    <col min="9993" max="9993" width="20.85546875" style="74" customWidth="1"/>
    <col min="9994" max="10241" width="9.140625" style="74"/>
    <col min="10242" max="10242" width="44.42578125" style="74" customWidth="1"/>
    <col min="10243" max="10243" width="21.85546875" style="74" customWidth="1"/>
    <col min="10244" max="10244" width="23.42578125" style="74" customWidth="1"/>
    <col min="10245" max="10245" width="23.140625" style="74" customWidth="1"/>
    <col min="10246" max="10246" width="16" style="74" customWidth="1"/>
    <col min="10247" max="10247" width="20.42578125" style="74" customWidth="1"/>
    <col min="10248" max="10248" width="19.140625" style="74" customWidth="1"/>
    <col min="10249" max="10249" width="20.85546875" style="74" customWidth="1"/>
    <col min="10250" max="10497" width="9.140625" style="74"/>
    <col min="10498" max="10498" width="44.42578125" style="74" customWidth="1"/>
    <col min="10499" max="10499" width="21.85546875" style="74" customWidth="1"/>
    <col min="10500" max="10500" width="23.42578125" style="74" customWidth="1"/>
    <col min="10501" max="10501" width="23.140625" style="74" customWidth="1"/>
    <col min="10502" max="10502" width="16" style="74" customWidth="1"/>
    <col min="10503" max="10503" width="20.42578125" style="74" customWidth="1"/>
    <col min="10504" max="10504" width="19.140625" style="74" customWidth="1"/>
    <col min="10505" max="10505" width="20.85546875" style="74" customWidth="1"/>
    <col min="10506" max="10753" width="9.140625" style="74"/>
    <col min="10754" max="10754" width="44.42578125" style="74" customWidth="1"/>
    <col min="10755" max="10755" width="21.85546875" style="74" customWidth="1"/>
    <col min="10756" max="10756" width="23.42578125" style="74" customWidth="1"/>
    <col min="10757" max="10757" width="23.140625" style="74" customWidth="1"/>
    <col min="10758" max="10758" width="16" style="74" customWidth="1"/>
    <col min="10759" max="10759" width="20.42578125" style="74" customWidth="1"/>
    <col min="10760" max="10760" width="19.140625" style="74" customWidth="1"/>
    <col min="10761" max="10761" width="20.85546875" style="74" customWidth="1"/>
    <col min="10762" max="11009" width="9.140625" style="74"/>
    <col min="11010" max="11010" width="44.42578125" style="74" customWidth="1"/>
    <col min="11011" max="11011" width="21.85546875" style="74" customWidth="1"/>
    <col min="11012" max="11012" width="23.42578125" style="74" customWidth="1"/>
    <col min="11013" max="11013" width="23.140625" style="74" customWidth="1"/>
    <col min="11014" max="11014" width="16" style="74" customWidth="1"/>
    <col min="11015" max="11015" width="20.42578125" style="74" customWidth="1"/>
    <col min="11016" max="11016" width="19.140625" style="74" customWidth="1"/>
    <col min="11017" max="11017" width="20.85546875" style="74" customWidth="1"/>
    <col min="11018" max="11265" width="9.140625" style="74"/>
    <col min="11266" max="11266" width="44.42578125" style="74" customWidth="1"/>
    <col min="11267" max="11267" width="21.85546875" style="74" customWidth="1"/>
    <col min="11268" max="11268" width="23.42578125" style="74" customWidth="1"/>
    <col min="11269" max="11269" width="23.140625" style="74" customWidth="1"/>
    <col min="11270" max="11270" width="16" style="74" customWidth="1"/>
    <col min="11271" max="11271" width="20.42578125" style="74" customWidth="1"/>
    <col min="11272" max="11272" width="19.140625" style="74" customWidth="1"/>
    <col min="11273" max="11273" width="20.85546875" style="74" customWidth="1"/>
    <col min="11274" max="11521" width="9.140625" style="74"/>
    <col min="11522" max="11522" width="44.42578125" style="74" customWidth="1"/>
    <col min="11523" max="11523" width="21.85546875" style="74" customWidth="1"/>
    <col min="11524" max="11524" width="23.42578125" style="74" customWidth="1"/>
    <col min="11525" max="11525" width="23.140625" style="74" customWidth="1"/>
    <col min="11526" max="11526" width="16" style="74" customWidth="1"/>
    <col min="11527" max="11527" width="20.42578125" style="74" customWidth="1"/>
    <col min="11528" max="11528" width="19.140625" style="74" customWidth="1"/>
    <col min="11529" max="11529" width="20.85546875" style="74" customWidth="1"/>
    <col min="11530" max="11777" width="9.140625" style="74"/>
    <col min="11778" max="11778" width="44.42578125" style="74" customWidth="1"/>
    <col min="11779" max="11779" width="21.85546875" style="74" customWidth="1"/>
    <col min="11780" max="11780" width="23.42578125" style="74" customWidth="1"/>
    <col min="11781" max="11781" width="23.140625" style="74" customWidth="1"/>
    <col min="11782" max="11782" width="16" style="74" customWidth="1"/>
    <col min="11783" max="11783" width="20.42578125" style="74" customWidth="1"/>
    <col min="11784" max="11784" width="19.140625" style="74" customWidth="1"/>
    <col min="11785" max="11785" width="20.85546875" style="74" customWidth="1"/>
    <col min="11786" max="12033" width="9.140625" style="74"/>
    <col min="12034" max="12034" width="44.42578125" style="74" customWidth="1"/>
    <col min="12035" max="12035" width="21.85546875" style="74" customWidth="1"/>
    <col min="12036" max="12036" width="23.42578125" style="74" customWidth="1"/>
    <col min="12037" max="12037" width="23.140625" style="74" customWidth="1"/>
    <col min="12038" max="12038" width="16" style="74" customWidth="1"/>
    <col min="12039" max="12039" width="20.42578125" style="74" customWidth="1"/>
    <col min="12040" max="12040" width="19.140625" style="74" customWidth="1"/>
    <col min="12041" max="12041" width="20.85546875" style="74" customWidth="1"/>
    <col min="12042" max="12289" width="9.140625" style="74"/>
    <col min="12290" max="12290" width="44.42578125" style="74" customWidth="1"/>
    <col min="12291" max="12291" width="21.85546875" style="74" customWidth="1"/>
    <col min="12292" max="12292" width="23.42578125" style="74" customWidth="1"/>
    <col min="12293" max="12293" width="23.140625" style="74" customWidth="1"/>
    <col min="12294" max="12294" width="16" style="74" customWidth="1"/>
    <col min="12295" max="12295" width="20.42578125" style="74" customWidth="1"/>
    <col min="12296" max="12296" width="19.140625" style="74" customWidth="1"/>
    <col min="12297" max="12297" width="20.85546875" style="74" customWidth="1"/>
    <col min="12298" max="12545" width="9.140625" style="74"/>
    <col min="12546" max="12546" width="44.42578125" style="74" customWidth="1"/>
    <col min="12547" max="12547" width="21.85546875" style="74" customWidth="1"/>
    <col min="12548" max="12548" width="23.42578125" style="74" customWidth="1"/>
    <col min="12549" max="12549" width="23.140625" style="74" customWidth="1"/>
    <col min="12550" max="12550" width="16" style="74" customWidth="1"/>
    <col min="12551" max="12551" width="20.42578125" style="74" customWidth="1"/>
    <col min="12552" max="12552" width="19.140625" style="74" customWidth="1"/>
    <col min="12553" max="12553" width="20.85546875" style="74" customWidth="1"/>
    <col min="12554" max="12801" width="9.140625" style="74"/>
    <col min="12802" max="12802" width="44.42578125" style="74" customWidth="1"/>
    <col min="12803" max="12803" width="21.85546875" style="74" customWidth="1"/>
    <col min="12804" max="12804" width="23.42578125" style="74" customWidth="1"/>
    <col min="12805" max="12805" width="23.140625" style="74" customWidth="1"/>
    <col min="12806" max="12806" width="16" style="74" customWidth="1"/>
    <col min="12807" max="12807" width="20.42578125" style="74" customWidth="1"/>
    <col min="12808" max="12808" width="19.140625" style="74" customWidth="1"/>
    <col min="12809" max="12809" width="20.85546875" style="74" customWidth="1"/>
    <col min="12810" max="13057" width="9.140625" style="74"/>
    <col min="13058" max="13058" width="44.42578125" style="74" customWidth="1"/>
    <col min="13059" max="13059" width="21.85546875" style="74" customWidth="1"/>
    <col min="13060" max="13060" width="23.42578125" style="74" customWidth="1"/>
    <col min="13061" max="13061" width="23.140625" style="74" customWidth="1"/>
    <col min="13062" max="13062" width="16" style="74" customWidth="1"/>
    <col min="13063" max="13063" width="20.42578125" style="74" customWidth="1"/>
    <col min="13064" max="13064" width="19.140625" style="74" customWidth="1"/>
    <col min="13065" max="13065" width="20.85546875" style="74" customWidth="1"/>
    <col min="13066" max="13313" width="9.140625" style="74"/>
    <col min="13314" max="13314" width="44.42578125" style="74" customWidth="1"/>
    <col min="13315" max="13315" width="21.85546875" style="74" customWidth="1"/>
    <col min="13316" max="13316" width="23.42578125" style="74" customWidth="1"/>
    <col min="13317" max="13317" width="23.140625" style="74" customWidth="1"/>
    <col min="13318" max="13318" width="16" style="74" customWidth="1"/>
    <col min="13319" max="13319" width="20.42578125" style="74" customWidth="1"/>
    <col min="13320" max="13320" width="19.140625" style="74" customWidth="1"/>
    <col min="13321" max="13321" width="20.85546875" style="74" customWidth="1"/>
    <col min="13322" max="13569" width="9.140625" style="74"/>
    <col min="13570" max="13570" width="44.42578125" style="74" customWidth="1"/>
    <col min="13571" max="13571" width="21.85546875" style="74" customWidth="1"/>
    <col min="13572" max="13572" width="23.42578125" style="74" customWidth="1"/>
    <col min="13573" max="13573" width="23.140625" style="74" customWidth="1"/>
    <col min="13574" max="13574" width="16" style="74" customWidth="1"/>
    <col min="13575" max="13575" width="20.42578125" style="74" customWidth="1"/>
    <col min="13576" max="13576" width="19.140625" style="74" customWidth="1"/>
    <col min="13577" max="13577" width="20.85546875" style="74" customWidth="1"/>
    <col min="13578" max="13825" width="9.140625" style="74"/>
    <col min="13826" max="13826" width="44.42578125" style="74" customWidth="1"/>
    <col min="13827" max="13827" width="21.85546875" style="74" customWidth="1"/>
    <col min="13828" max="13828" width="23.42578125" style="74" customWidth="1"/>
    <col min="13829" max="13829" width="23.140625" style="74" customWidth="1"/>
    <col min="13830" max="13830" width="16" style="74" customWidth="1"/>
    <col min="13831" max="13831" width="20.42578125" style="74" customWidth="1"/>
    <col min="13832" max="13832" width="19.140625" style="74" customWidth="1"/>
    <col min="13833" max="13833" width="20.85546875" style="74" customWidth="1"/>
    <col min="13834" max="14081" width="9.140625" style="74"/>
    <col min="14082" max="14082" width="44.42578125" style="74" customWidth="1"/>
    <col min="14083" max="14083" width="21.85546875" style="74" customWidth="1"/>
    <col min="14084" max="14084" width="23.42578125" style="74" customWidth="1"/>
    <col min="14085" max="14085" width="23.140625" style="74" customWidth="1"/>
    <col min="14086" max="14086" width="16" style="74" customWidth="1"/>
    <col min="14087" max="14087" width="20.42578125" style="74" customWidth="1"/>
    <col min="14088" max="14088" width="19.140625" style="74" customWidth="1"/>
    <col min="14089" max="14089" width="20.85546875" style="74" customWidth="1"/>
    <col min="14090" max="14337" width="9.140625" style="74"/>
    <col min="14338" max="14338" width="44.42578125" style="74" customWidth="1"/>
    <col min="14339" max="14339" width="21.85546875" style="74" customWidth="1"/>
    <col min="14340" max="14340" width="23.42578125" style="74" customWidth="1"/>
    <col min="14341" max="14341" width="23.140625" style="74" customWidth="1"/>
    <col min="14342" max="14342" width="16" style="74" customWidth="1"/>
    <col min="14343" max="14343" width="20.42578125" style="74" customWidth="1"/>
    <col min="14344" max="14344" width="19.140625" style="74" customWidth="1"/>
    <col min="14345" max="14345" width="20.85546875" style="74" customWidth="1"/>
    <col min="14346" max="14593" width="9.140625" style="74"/>
    <col min="14594" max="14594" width="44.42578125" style="74" customWidth="1"/>
    <col min="14595" max="14595" width="21.85546875" style="74" customWidth="1"/>
    <col min="14596" max="14596" width="23.42578125" style="74" customWidth="1"/>
    <col min="14597" max="14597" width="23.140625" style="74" customWidth="1"/>
    <col min="14598" max="14598" width="16" style="74" customWidth="1"/>
    <col min="14599" max="14599" width="20.42578125" style="74" customWidth="1"/>
    <col min="14600" max="14600" width="19.140625" style="74" customWidth="1"/>
    <col min="14601" max="14601" width="20.85546875" style="74" customWidth="1"/>
    <col min="14602" max="14849" width="9.140625" style="74"/>
    <col min="14850" max="14850" width="44.42578125" style="74" customWidth="1"/>
    <col min="14851" max="14851" width="21.85546875" style="74" customWidth="1"/>
    <col min="14852" max="14852" width="23.42578125" style="74" customWidth="1"/>
    <col min="14853" max="14853" width="23.140625" style="74" customWidth="1"/>
    <col min="14854" max="14854" width="16" style="74" customWidth="1"/>
    <col min="14855" max="14855" width="20.42578125" style="74" customWidth="1"/>
    <col min="14856" max="14856" width="19.140625" style="74" customWidth="1"/>
    <col min="14857" max="14857" width="20.85546875" style="74" customWidth="1"/>
    <col min="14858" max="15105" width="9.140625" style="74"/>
    <col min="15106" max="15106" width="44.42578125" style="74" customWidth="1"/>
    <col min="15107" max="15107" width="21.85546875" style="74" customWidth="1"/>
    <col min="15108" max="15108" width="23.42578125" style="74" customWidth="1"/>
    <col min="15109" max="15109" width="23.140625" style="74" customWidth="1"/>
    <col min="15110" max="15110" width="16" style="74" customWidth="1"/>
    <col min="15111" max="15111" width="20.42578125" style="74" customWidth="1"/>
    <col min="15112" max="15112" width="19.140625" style="74" customWidth="1"/>
    <col min="15113" max="15113" width="20.85546875" style="74" customWidth="1"/>
    <col min="15114" max="15361" width="9.140625" style="74"/>
    <col min="15362" max="15362" width="44.42578125" style="74" customWidth="1"/>
    <col min="15363" max="15363" width="21.85546875" style="74" customWidth="1"/>
    <col min="15364" max="15364" width="23.42578125" style="74" customWidth="1"/>
    <col min="15365" max="15365" width="23.140625" style="74" customWidth="1"/>
    <col min="15366" max="15366" width="16" style="74" customWidth="1"/>
    <col min="15367" max="15367" width="20.42578125" style="74" customWidth="1"/>
    <col min="15368" max="15368" width="19.140625" style="74" customWidth="1"/>
    <col min="15369" max="15369" width="20.85546875" style="74" customWidth="1"/>
    <col min="15370" max="15617" width="9.140625" style="74"/>
    <col min="15618" max="15618" width="44.42578125" style="74" customWidth="1"/>
    <col min="15619" max="15619" width="21.85546875" style="74" customWidth="1"/>
    <col min="15620" max="15620" width="23.42578125" style="74" customWidth="1"/>
    <col min="15621" max="15621" width="23.140625" style="74" customWidth="1"/>
    <col min="15622" max="15622" width="16" style="74" customWidth="1"/>
    <col min="15623" max="15623" width="20.42578125" style="74" customWidth="1"/>
    <col min="15624" max="15624" width="19.140625" style="74" customWidth="1"/>
    <col min="15625" max="15625" width="20.85546875" style="74" customWidth="1"/>
    <col min="15626" max="15873" width="9.140625" style="74"/>
    <col min="15874" max="15874" width="44.42578125" style="74" customWidth="1"/>
    <col min="15875" max="15875" width="21.85546875" style="74" customWidth="1"/>
    <col min="15876" max="15876" width="23.42578125" style="74" customWidth="1"/>
    <col min="15877" max="15877" width="23.140625" style="74" customWidth="1"/>
    <col min="15878" max="15878" width="16" style="74" customWidth="1"/>
    <col min="15879" max="15879" width="20.42578125" style="74" customWidth="1"/>
    <col min="15880" max="15880" width="19.140625" style="74" customWidth="1"/>
    <col min="15881" max="15881" width="20.85546875" style="74" customWidth="1"/>
    <col min="15882" max="16129" width="9.140625" style="74"/>
    <col min="16130" max="16130" width="44.42578125" style="74" customWidth="1"/>
    <col min="16131" max="16131" width="21.85546875" style="74" customWidth="1"/>
    <col min="16132" max="16132" width="23.42578125" style="74" customWidth="1"/>
    <col min="16133" max="16133" width="23.140625" style="74" customWidth="1"/>
    <col min="16134" max="16134" width="16" style="74" customWidth="1"/>
    <col min="16135" max="16135" width="20.42578125" style="74" customWidth="1"/>
    <col min="16136" max="16136" width="19.140625" style="74" customWidth="1"/>
    <col min="16137" max="16137" width="20.85546875" style="74" customWidth="1"/>
    <col min="16138" max="16384" width="9.140625" style="74"/>
  </cols>
  <sheetData>
    <row r="1" spans="2:12" ht="20.25" customHeight="1" x14ac:dyDescent="0.25">
      <c r="B1" s="75"/>
    </row>
    <row r="2" spans="2:12" ht="20.25" customHeight="1" x14ac:dyDescent="0.25">
      <c r="B2" s="77"/>
      <c r="H2" s="135" t="s">
        <v>130</v>
      </c>
      <c r="I2" s="135"/>
    </row>
    <row r="3" spans="2:12" ht="20.25" customHeight="1" x14ac:dyDescent="0.25">
      <c r="B3" s="77"/>
      <c r="H3" s="135" t="s">
        <v>131</v>
      </c>
      <c r="I3" s="135"/>
    </row>
    <row r="4" spans="2:12" ht="39" customHeight="1" x14ac:dyDescent="0.25">
      <c r="B4" s="77"/>
    </row>
    <row r="5" spans="2:12" ht="23.25" customHeight="1" x14ac:dyDescent="0.25">
      <c r="B5" s="136" t="s">
        <v>132</v>
      </c>
      <c r="C5" s="136"/>
      <c r="D5" s="136"/>
      <c r="E5" s="136"/>
      <c r="F5" s="136"/>
      <c r="G5" s="136"/>
      <c r="H5" s="136"/>
      <c r="I5" s="78"/>
    </row>
    <row r="6" spans="2:12" ht="22.5" customHeight="1" x14ac:dyDescent="0.25">
      <c r="B6" s="137" t="s">
        <v>133</v>
      </c>
      <c r="C6" s="137"/>
      <c r="D6" s="137"/>
      <c r="E6" s="137"/>
      <c r="F6" s="137"/>
      <c r="G6" s="137"/>
      <c r="H6" s="137"/>
    </row>
    <row r="7" spans="2:12" ht="26.25" customHeight="1" thickBot="1" x14ac:dyDescent="0.3">
      <c r="B7" s="75"/>
      <c r="I7" s="79" t="s">
        <v>134</v>
      </c>
    </row>
    <row r="8" spans="2:12" ht="97.5" customHeight="1" thickBot="1" x14ac:dyDescent="0.3">
      <c r="B8" s="80" t="s">
        <v>3</v>
      </c>
      <c r="C8" s="81" t="s">
        <v>135</v>
      </c>
      <c r="D8" s="81" t="s">
        <v>136</v>
      </c>
      <c r="E8" s="81" t="s">
        <v>137</v>
      </c>
      <c r="F8" s="81" t="s">
        <v>138</v>
      </c>
      <c r="G8" s="81" t="s">
        <v>139</v>
      </c>
      <c r="H8" s="81" t="s">
        <v>140</v>
      </c>
      <c r="I8" s="82" t="s">
        <v>141</v>
      </c>
      <c r="J8" s="83"/>
      <c r="K8" s="83"/>
      <c r="L8" s="83"/>
    </row>
    <row r="9" spans="2:12" ht="26.25" x14ac:dyDescent="0.25">
      <c r="B9" s="84" t="s">
        <v>142</v>
      </c>
      <c r="C9" s="85" t="s">
        <v>50</v>
      </c>
      <c r="D9" s="86">
        <v>130000</v>
      </c>
      <c r="E9" s="85" t="s">
        <v>143</v>
      </c>
      <c r="F9" s="86">
        <v>35000</v>
      </c>
      <c r="G9" s="86" t="s">
        <v>144</v>
      </c>
      <c r="H9" s="86">
        <v>30000</v>
      </c>
      <c r="I9" s="138" t="s">
        <v>145</v>
      </c>
    </row>
    <row r="10" spans="2:12" ht="26.25" x14ac:dyDescent="0.25">
      <c r="B10" s="87" t="s">
        <v>146</v>
      </c>
      <c r="C10" s="88" t="s">
        <v>48</v>
      </c>
      <c r="D10" s="89">
        <v>80000</v>
      </c>
      <c r="E10" s="88" t="s">
        <v>143</v>
      </c>
      <c r="F10" s="89">
        <v>41000</v>
      </c>
      <c r="G10" s="89">
        <v>8000</v>
      </c>
      <c r="H10" s="89">
        <v>27900</v>
      </c>
      <c r="I10" s="138"/>
    </row>
    <row r="11" spans="2:12" ht="26.25" x14ac:dyDescent="0.25">
      <c r="B11" s="87" t="s">
        <v>147</v>
      </c>
      <c r="C11" s="88" t="s">
        <v>48</v>
      </c>
      <c r="D11" s="86">
        <v>100000</v>
      </c>
      <c r="E11" s="85" t="s">
        <v>143</v>
      </c>
      <c r="F11" s="86">
        <v>41000</v>
      </c>
      <c r="G11" s="86">
        <v>8000</v>
      </c>
      <c r="H11" s="86">
        <v>27900</v>
      </c>
      <c r="I11" s="138"/>
    </row>
    <row r="12" spans="2:12" ht="26.25" x14ac:dyDescent="0.25">
      <c r="B12" s="87" t="s">
        <v>148</v>
      </c>
      <c r="C12" s="88" t="s">
        <v>50</v>
      </c>
      <c r="D12" s="89">
        <v>75000</v>
      </c>
      <c r="E12" s="88" t="s">
        <v>149</v>
      </c>
      <c r="F12" s="89">
        <v>35000</v>
      </c>
      <c r="G12" s="89" t="s">
        <v>144</v>
      </c>
      <c r="H12" s="89">
        <v>30000</v>
      </c>
      <c r="I12" s="138"/>
    </row>
    <row r="13" spans="2:12" ht="26.25" x14ac:dyDescent="0.25">
      <c r="B13" s="87" t="s">
        <v>150</v>
      </c>
      <c r="C13" s="88" t="s">
        <v>48</v>
      </c>
      <c r="D13" s="89">
        <v>100000</v>
      </c>
      <c r="E13" s="88" t="s">
        <v>151</v>
      </c>
      <c r="F13" s="86">
        <v>41000</v>
      </c>
      <c r="G13" s="89">
        <v>8000</v>
      </c>
      <c r="H13" s="89">
        <v>27900</v>
      </c>
      <c r="I13" s="138"/>
    </row>
    <row r="14" spans="2:12" ht="26.25" x14ac:dyDescent="0.25">
      <c r="B14" s="87" t="s">
        <v>152</v>
      </c>
      <c r="C14" s="88" t="s">
        <v>48</v>
      </c>
      <c r="D14" s="89">
        <v>150000</v>
      </c>
      <c r="E14" s="88" t="s">
        <v>151</v>
      </c>
      <c r="F14" s="89">
        <v>40000</v>
      </c>
      <c r="G14" s="89" t="s">
        <v>144</v>
      </c>
      <c r="H14" s="89">
        <v>40000</v>
      </c>
      <c r="I14" s="138"/>
    </row>
    <row r="15" spans="2:12" ht="26.25" x14ac:dyDescent="0.25">
      <c r="B15" s="90" t="s">
        <v>153</v>
      </c>
      <c r="C15" s="91" t="s">
        <v>48</v>
      </c>
      <c r="D15" s="92">
        <v>140000</v>
      </c>
      <c r="E15" s="91" t="s">
        <v>143</v>
      </c>
      <c r="F15" s="89">
        <v>41000</v>
      </c>
      <c r="G15" s="92">
        <v>8000</v>
      </c>
      <c r="H15" s="92">
        <v>45000</v>
      </c>
      <c r="I15" s="93">
        <v>8000</v>
      </c>
    </row>
    <row r="16" spans="2:12" ht="26.25" x14ac:dyDescent="0.25">
      <c r="B16" s="90" t="s">
        <v>154</v>
      </c>
      <c r="C16" s="91" t="s">
        <v>48</v>
      </c>
      <c r="D16" s="92">
        <v>90000</v>
      </c>
      <c r="E16" s="91" t="s">
        <v>143</v>
      </c>
      <c r="F16" s="86">
        <v>41000</v>
      </c>
      <c r="G16" s="92">
        <v>8000</v>
      </c>
      <c r="H16" s="92">
        <v>27900</v>
      </c>
      <c r="I16" s="93" t="s">
        <v>144</v>
      </c>
    </row>
    <row r="17" spans="2:9" ht="26.25" x14ac:dyDescent="0.25">
      <c r="B17" s="90" t="s">
        <v>154</v>
      </c>
      <c r="C17" s="91" t="s">
        <v>56</v>
      </c>
      <c r="D17" s="92">
        <v>120000</v>
      </c>
      <c r="E17" s="91" t="s">
        <v>155</v>
      </c>
      <c r="F17" s="89">
        <v>59000</v>
      </c>
      <c r="G17" s="92">
        <v>8000</v>
      </c>
      <c r="H17" s="92">
        <v>35000</v>
      </c>
      <c r="I17" s="93" t="s">
        <v>144</v>
      </c>
    </row>
    <row r="18" spans="2:9" ht="26.25" x14ac:dyDescent="0.25">
      <c r="B18" s="90" t="s">
        <v>156</v>
      </c>
      <c r="C18" s="91" t="s">
        <v>48</v>
      </c>
      <c r="D18" s="92">
        <v>85000</v>
      </c>
      <c r="E18" s="91" t="s">
        <v>143</v>
      </c>
      <c r="F18" s="86">
        <v>41000</v>
      </c>
      <c r="G18" s="92">
        <v>8000</v>
      </c>
      <c r="H18" s="92">
        <v>42000</v>
      </c>
      <c r="I18" s="93">
        <v>8000</v>
      </c>
    </row>
    <row r="19" spans="2:9" ht="26.25" x14ac:dyDescent="0.25">
      <c r="B19" s="90" t="s">
        <v>157</v>
      </c>
      <c r="C19" s="91" t="s">
        <v>48</v>
      </c>
      <c r="D19" s="92">
        <v>90000</v>
      </c>
      <c r="E19" s="91" t="s">
        <v>143</v>
      </c>
      <c r="F19" s="89">
        <v>41000</v>
      </c>
      <c r="G19" s="92">
        <v>8000</v>
      </c>
      <c r="H19" s="92">
        <v>27900</v>
      </c>
      <c r="I19" s="93" t="s">
        <v>144</v>
      </c>
    </row>
    <row r="20" spans="2:9" ht="26.25" x14ac:dyDescent="0.25">
      <c r="B20" s="90" t="s">
        <v>158</v>
      </c>
      <c r="C20" s="91" t="s">
        <v>48</v>
      </c>
      <c r="D20" s="92">
        <v>130000</v>
      </c>
      <c r="E20" s="91" t="s">
        <v>143</v>
      </c>
      <c r="F20" s="86">
        <v>41000</v>
      </c>
      <c r="G20" s="92">
        <v>8000</v>
      </c>
      <c r="H20" s="92">
        <v>27900</v>
      </c>
      <c r="I20" s="93" t="s">
        <v>144</v>
      </c>
    </row>
    <row r="21" spans="2:9" ht="26.25" x14ac:dyDescent="0.25">
      <c r="B21" s="90" t="s">
        <v>159</v>
      </c>
      <c r="C21" s="91" t="s">
        <v>48</v>
      </c>
      <c r="D21" s="92">
        <v>65000</v>
      </c>
      <c r="E21" s="91" t="s">
        <v>143</v>
      </c>
      <c r="F21" s="89">
        <v>41000</v>
      </c>
      <c r="G21" s="92">
        <v>8000</v>
      </c>
      <c r="H21" s="92">
        <v>27900</v>
      </c>
      <c r="I21" s="93" t="s">
        <v>144</v>
      </c>
    </row>
    <row r="22" spans="2:9" ht="26.25" x14ac:dyDescent="0.25">
      <c r="B22" s="90" t="s">
        <v>160</v>
      </c>
      <c r="C22" s="91" t="s">
        <v>48</v>
      </c>
      <c r="D22" s="92">
        <v>130000</v>
      </c>
      <c r="E22" s="91" t="s">
        <v>143</v>
      </c>
      <c r="F22" s="86">
        <v>41000</v>
      </c>
      <c r="G22" s="92">
        <v>8000</v>
      </c>
      <c r="H22" s="92">
        <v>35000</v>
      </c>
      <c r="I22" s="93" t="s">
        <v>144</v>
      </c>
    </row>
    <row r="23" spans="2:9" ht="26.25" x14ac:dyDescent="0.25">
      <c r="B23" s="90" t="s">
        <v>161</v>
      </c>
      <c r="C23" s="91" t="s">
        <v>50</v>
      </c>
      <c r="D23" s="92">
        <v>50000</v>
      </c>
      <c r="E23" s="91" t="s">
        <v>149</v>
      </c>
      <c r="F23" s="89">
        <v>30000</v>
      </c>
      <c r="G23" s="92" t="s">
        <v>144</v>
      </c>
      <c r="H23" s="92">
        <v>15500</v>
      </c>
      <c r="I23" s="93" t="s">
        <v>144</v>
      </c>
    </row>
    <row r="24" spans="2:9" ht="26.25" x14ac:dyDescent="0.25">
      <c r="B24" s="90" t="s">
        <v>161</v>
      </c>
      <c r="C24" s="91" t="s">
        <v>162</v>
      </c>
      <c r="D24" s="92">
        <v>65000</v>
      </c>
      <c r="E24" s="91" t="s">
        <v>143</v>
      </c>
      <c r="F24" s="86">
        <v>41000</v>
      </c>
      <c r="G24" s="92">
        <v>8000</v>
      </c>
      <c r="H24" s="92">
        <v>27900</v>
      </c>
      <c r="I24" s="93" t="s">
        <v>144</v>
      </c>
    </row>
    <row r="25" spans="2:9" ht="26.25" x14ac:dyDescent="0.25">
      <c r="B25" s="90" t="s">
        <v>163</v>
      </c>
      <c r="C25" s="91" t="s">
        <v>48</v>
      </c>
      <c r="D25" s="92">
        <v>230000</v>
      </c>
      <c r="E25" s="91" t="s">
        <v>143</v>
      </c>
      <c r="F25" s="89">
        <v>41000</v>
      </c>
      <c r="G25" s="92">
        <v>8000</v>
      </c>
      <c r="H25" s="92">
        <v>45000</v>
      </c>
      <c r="I25" s="93" t="s">
        <v>144</v>
      </c>
    </row>
    <row r="26" spans="2:9" ht="26.25" x14ac:dyDescent="0.25">
      <c r="B26" s="90" t="s">
        <v>164</v>
      </c>
      <c r="C26" s="91" t="s">
        <v>48</v>
      </c>
      <c r="D26" s="92">
        <v>45000</v>
      </c>
      <c r="E26" s="91" t="s">
        <v>143</v>
      </c>
      <c r="F26" s="86">
        <v>41000</v>
      </c>
      <c r="G26" s="92">
        <v>8000</v>
      </c>
      <c r="H26" s="92">
        <v>27900</v>
      </c>
      <c r="I26" s="93" t="s">
        <v>144</v>
      </c>
    </row>
    <row r="27" spans="2:9" ht="26.25" x14ac:dyDescent="0.25">
      <c r="B27" s="90" t="s">
        <v>165</v>
      </c>
      <c r="C27" s="91" t="s">
        <v>48</v>
      </c>
      <c r="D27" s="92">
        <v>55000</v>
      </c>
      <c r="E27" s="91" t="s">
        <v>143</v>
      </c>
      <c r="F27" s="89">
        <v>41000</v>
      </c>
      <c r="G27" s="92">
        <v>8000</v>
      </c>
      <c r="H27" s="92">
        <v>27900</v>
      </c>
      <c r="I27" s="139">
        <v>5000</v>
      </c>
    </row>
    <row r="28" spans="2:9" ht="26.25" x14ac:dyDescent="0.25">
      <c r="B28" s="90" t="s">
        <v>166</v>
      </c>
      <c r="C28" s="91" t="s">
        <v>48</v>
      </c>
      <c r="D28" s="92">
        <v>150000</v>
      </c>
      <c r="E28" s="91" t="s">
        <v>143</v>
      </c>
      <c r="F28" s="86">
        <v>41000</v>
      </c>
      <c r="G28" s="92">
        <v>8000</v>
      </c>
      <c r="H28" s="92">
        <v>27900</v>
      </c>
      <c r="I28" s="140"/>
    </row>
    <row r="29" spans="2:9" ht="26.25" x14ac:dyDescent="0.25">
      <c r="B29" s="90" t="s">
        <v>167</v>
      </c>
      <c r="C29" s="91" t="s">
        <v>48</v>
      </c>
      <c r="D29" s="92">
        <v>160000</v>
      </c>
      <c r="E29" s="91" t="s">
        <v>143</v>
      </c>
      <c r="F29" s="89">
        <v>41000</v>
      </c>
      <c r="G29" s="92">
        <v>8000</v>
      </c>
      <c r="H29" s="92">
        <v>35000</v>
      </c>
      <c r="I29" s="93" t="s">
        <v>144</v>
      </c>
    </row>
    <row r="30" spans="2:9" ht="26.25" x14ac:dyDescent="0.25">
      <c r="B30" s="90" t="s">
        <v>168</v>
      </c>
      <c r="C30" s="91" t="s">
        <v>48</v>
      </c>
      <c r="D30" s="92">
        <v>65000</v>
      </c>
      <c r="E30" s="91" t="s">
        <v>143</v>
      </c>
      <c r="F30" s="86">
        <v>41000</v>
      </c>
      <c r="G30" s="92">
        <v>8000</v>
      </c>
      <c r="H30" s="92">
        <v>27900</v>
      </c>
      <c r="I30" s="93" t="s">
        <v>144</v>
      </c>
    </row>
    <row r="31" spans="2:9" ht="26.25" x14ac:dyDescent="0.25">
      <c r="B31" s="90" t="s">
        <v>169</v>
      </c>
      <c r="C31" s="91" t="s">
        <v>48</v>
      </c>
      <c r="D31" s="92">
        <v>50000</v>
      </c>
      <c r="E31" s="91" t="s">
        <v>143</v>
      </c>
      <c r="F31" s="89">
        <v>41000</v>
      </c>
      <c r="G31" s="92">
        <v>8000</v>
      </c>
      <c r="H31" s="92">
        <v>27900</v>
      </c>
      <c r="I31" s="93">
        <v>10000</v>
      </c>
    </row>
    <row r="32" spans="2:9" ht="26.25" x14ac:dyDescent="0.25">
      <c r="B32" s="90" t="s">
        <v>170</v>
      </c>
      <c r="C32" s="91" t="s">
        <v>48</v>
      </c>
      <c r="D32" s="92">
        <v>120000</v>
      </c>
      <c r="E32" s="91" t="s">
        <v>143</v>
      </c>
      <c r="F32" s="86">
        <v>41000</v>
      </c>
      <c r="G32" s="92">
        <v>8000</v>
      </c>
      <c r="H32" s="92">
        <v>27900</v>
      </c>
      <c r="I32" s="93">
        <v>8000</v>
      </c>
    </row>
    <row r="33" spans="2:9" ht="26.25" x14ac:dyDescent="0.25">
      <c r="B33" s="90" t="s">
        <v>171</v>
      </c>
      <c r="C33" s="91" t="s">
        <v>48</v>
      </c>
      <c r="D33" s="92">
        <v>70000</v>
      </c>
      <c r="E33" s="91" t="s">
        <v>143</v>
      </c>
      <c r="F33" s="89">
        <v>41000</v>
      </c>
      <c r="G33" s="92">
        <v>8000</v>
      </c>
      <c r="H33" s="92">
        <v>27900</v>
      </c>
      <c r="I33" s="93" t="s">
        <v>144</v>
      </c>
    </row>
    <row r="34" spans="2:9" ht="26.25" x14ac:dyDescent="0.25">
      <c r="B34" s="90" t="s">
        <v>172</v>
      </c>
      <c r="C34" s="91" t="s">
        <v>48</v>
      </c>
      <c r="D34" s="92">
        <v>65000</v>
      </c>
      <c r="E34" s="91" t="s">
        <v>143</v>
      </c>
      <c r="F34" s="86">
        <v>41000</v>
      </c>
      <c r="G34" s="92">
        <v>8000</v>
      </c>
      <c r="H34" s="92">
        <v>27900</v>
      </c>
      <c r="I34" s="93" t="s">
        <v>144</v>
      </c>
    </row>
    <row r="35" spans="2:9" ht="26.25" x14ac:dyDescent="0.25">
      <c r="B35" s="90" t="s">
        <v>173</v>
      </c>
      <c r="C35" s="91" t="s">
        <v>48</v>
      </c>
      <c r="D35" s="92">
        <v>80000</v>
      </c>
      <c r="E35" s="91" t="s">
        <v>143</v>
      </c>
      <c r="F35" s="89">
        <v>41000</v>
      </c>
      <c r="G35" s="92">
        <v>8000</v>
      </c>
      <c r="H35" s="92">
        <v>27900</v>
      </c>
      <c r="I35" s="93" t="s">
        <v>144</v>
      </c>
    </row>
    <row r="36" spans="2:9" ht="26.25" x14ac:dyDescent="0.25">
      <c r="B36" s="90" t="s">
        <v>174</v>
      </c>
      <c r="C36" s="91" t="s">
        <v>48</v>
      </c>
      <c r="D36" s="92">
        <v>80000</v>
      </c>
      <c r="E36" s="91" t="s">
        <v>143</v>
      </c>
      <c r="F36" s="86">
        <v>41000</v>
      </c>
      <c r="G36" s="92">
        <v>8000</v>
      </c>
      <c r="H36" s="92">
        <v>27900</v>
      </c>
      <c r="I36" s="93">
        <v>10000</v>
      </c>
    </row>
    <row r="37" spans="2:9" ht="26.25" x14ac:dyDescent="0.25">
      <c r="B37" s="90" t="s">
        <v>175</v>
      </c>
      <c r="C37" s="91" t="s">
        <v>48</v>
      </c>
      <c r="D37" s="92">
        <v>240000</v>
      </c>
      <c r="E37" s="91" t="s">
        <v>155</v>
      </c>
      <c r="F37" s="89">
        <v>41000</v>
      </c>
      <c r="G37" s="92">
        <v>8000</v>
      </c>
      <c r="H37" s="92">
        <v>35000</v>
      </c>
      <c r="I37" s="93" t="s">
        <v>144</v>
      </c>
    </row>
    <row r="38" spans="2:9" ht="26.25" x14ac:dyDescent="0.25">
      <c r="B38" s="90" t="s">
        <v>176</v>
      </c>
      <c r="C38" s="91" t="s">
        <v>48</v>
      </c>
      <c r="D38" s="92">
        <v>50000</v>
      </c>
      <c r="E38" s="91" t="s">
        <v>143</v>
      </c>
      <c r="F38" s="86">
        <v>41000</v>
      </c>
      <c r="G38" s="92">
        <v>8000</v>
      </c>
      <c r="H38" s="92">
        <v>27900</v>
      </c>
      <c r="I38" s="93" t="s">
        <v>144</v>
      </c>
    </row>
    <row r="39" spans="2:9" ht="26.25" x14ac:dyDescent="0.25">
      <c r="B39" s="90" t="s">
        <v>177</v>
      </c>
      <c r="C39" s="91" t="s">
        <v>48</v>
      </c>
      <c r="D39" s="92">
        <v>60000</v>
      </c>
      <c r="E39" s="91" t="s">
        <v>143</v>
      </c>
      <c r="F39" s="89">
        <v>41000</v>
      </c>
      <c r="G39" s="92">
        <v>8000</v>
      </c>
      <c r="H39" s="92">
        <v>27900</v>
      </c>
      <c r="I39" s="94">
        <v>5000</v>
      </c>
    </row>
    <row r="40" spans="2:9" ht="26.25" x14ac:dyDescent="0.25">
      <c r="B40" s="90" t="s">
        <v>178</v>
      </c>
      <c r="C40" s="91" t="s">
        <v>48</v>
      </c>
      <c r="D40" s="92">
        <v>80000</v>
      </c>
      <c r="E40" s="91" t="s">
        <v>143</v>
      </c>
      <c r="F40" s="86">
        <v>41000</v>
      </c>
      <c r="G40" s="141">
        <v>8000</v>
      </c>
      <c r="H40" s="92">
        <v>27900</v>
      </c>
      <c r="I40" s="95" t="s">
        <v>144</v>
      </c>
    </row>
    <row r="41" spans="2:9" ht="26.25" x14ac:dyDescent="0.25">
      <c r="B41" s="90" t="s">
        <v>179</v>
      </c>
      <c r="C41" s="91" t="s">
        <v>50</v>
      </c>
      <c r="D41" s="92">
        <v>80000</v>
      </c>
      <c r="E41" s="91" t="s">
        <v>143</v>
      </c>
      <c r="F41" s="89">
        <v>35000</v>
      </c>
      <c r="G41" s="142"/>
      <c r="H41" s="92">
        <v>27900</v>
      </c>
      <c r="I41" s="95" t="s">
        <v>144</v>
      </c>
    </row>
    <row r="42" spans="2:9" ht="26.25" x14ac:dyDescent="0.25">
      <c r="B42" s="90" t="s">
        <v>180</v>
      </c>
      <c r="C42" s="91" t="s">
        <v>50</v>
      </c>
      <c r="D42" s="92">
        <v>50000</v>
      </c>
      <c r="E42" s="91" t="s">
        <v>149</v>
      </c>
      <c r="F42" s="86">
        <v>35000</v>
      </c>
      <c r="G42" s="92" t="s">
        <v>144</v>
      </c>
      <c r="H42" s="92">
        <v>30000</v>
      </c>
      <c r="I42" s="93">
        <v>12000</v>
      </c>
    </row>
    <row r="43" spans="2:9" ht="26.25" x14ac:dyDescent="0.25">
      <c r="B43" s="90" t="s">
        <v>181</v>
      </c>
      <c r="C43" s="91" t="s">
        <v>48</v>
      </c>
      <c r="D43" s="92">
        <v>200000</v>
      </c>
      <c r="E43" s="91" t="s">
        <v>143</v>
      </c>
      <c r="F43" s="89">
        <v>41000</v>
      </c>
      <c r="G43" s="92">
        <v>8000</v>
      </c>
      <c r="H43" s="92">
        <v>27900</v>
      </c>
      <c r="I43" s="94">
        <v>8000</v>
      </c>
    </row>
    <row r="44" spans="2:9" ht="26.25" x14ac:dyDescent="0.25">
      <c r="B44" s="96" t="s">
        <v>182</v>
      </c>
      <c r="C44" s="91" t="s">
        <v>50</v>
      </c>
      <c r="D44" s="92">
        <v>70000</v>
      </c>
      <c r="E44" s="91" t="s">
        <v>143</v>
      </c>
      <c r="F44" s="86">
        <v>35000</v>
      </c>
      <c r="G44" s="92" t="s">
        <v>144</v>
      </c>
      <c r="H44" s="92">
        <v>30000</v>
      </c>
      <c r="I44" s="139">
        <v>8000</v>
      </c>
    </row>
    <row r="45" spans="2:9" ht="26.25" x14ac:dyDescent="0.25">
      <c r="B45" s="96" t="s">
        <v>183</v>
      </c>
      <c r="C45" s="91" t="s">
        <v>48</v>
      </c>
      <c r="D45" s="92">
        <v>100000</v>
      </c>
      <c r="E45" s="91" t="s">
        <v>184</v>
      </c>
      <c r="F45" s="89">
        <v>41000</v>
      </c>
      <c r="G45" s="92" t="s">
        <v>144</v>
      </c>
      <c r="H45" s="92">
        <v>27900</v>
      </c>
      <c r="I45" s="140"/>
    </row>
    <row r="46" spans="2:9" ht="27" thickBot="1" x14ac:dyDescent="0.3">
      <c r="B46" s="97" t="s">
        <v>185</v>
      </c>
      <c r="C46" s="98" t="s">
        <v>48</v>
      </c>
      <c r="D46" s="99">
        <v>80000</v>
      </c>
      <c r="E46" s="98" t="s">
        <v>143</v>
      </c>
      <c r="F46" s="99">
        <v>41000</v>
      </c>
      <c r="G46" s="99">
        <v>8000</v>
      </c>
      <c r="H46" s="99">
        <v>27900</v>
      </c>
      <c r="I46" s="100">
        <v>5000</v>
      </c>
    </row>
    <row r="47" spans="2:9" ht="9.75" customHeight="1" x14ac:dyDescent="0.25">
      <c r="B47" s="101"/>
      <c r="C47" s="101"/>
      <c r="D47" s="101"/>
      <c r="E47" s="101"/>
    </row>
    <row r="48" spans="2:9" ht="20.25" customHeight="1" x14ac:dyDescent="0.25">
      <c r="B48" s="143" t="s">
        <v>186</v>
      </c>
      <c r="C48" s="143"/>
      <c r="D48" s="143"/>
      <c r="E48" s="143"/>
      <c r="F48" s="143"/>
      <c r="G48" s="143"/>
      <c r="H48" s="143"/>
      <c r="I48" s="143"/>
    </row>
    <row r="49" spans="2:9" ht="20.25" customHeight="1" x14ac:dyDescent="0.25">
      <c r="B49" s="143" t="s">
        <v>187</v>
      </c>
      <c r="C49" s="143"/>
      <c r="D49" s="143"/>
      <c r="E49" s="143"/>
      <c r="F49" s="143"/>
      <c r="G49" s="143"/>
      <c r="H49" s="143"/>
      <c r="I49" s="143"/>
    </row>
    <row r="50" spans="2:9" ht="20.25" customHeight="1" x14ac:dyDescent="0.25">
      <c r="B50" s="143" t="s">
        <v>193</v>
      </c>
      <c r="C50" s="143"/>
      <c r="D50" s="143"/>
      <c r="E50" s="143"/>
      <c r="F50" s="143"/>
      <c r="G50" s="143"/>
      <c r="H50" s="143"/>
      <c r="I50" s="143"/>
    </row>
    <row r="51" spans="2:9" ht="20.25" customHeight="1" x14ac:dyDescent="0.25">
      <c r="B51" s="146" t="s">
        <v>188</v>
      </c>
      <c r="C51" s="146"/>
      <c r="D51" s="146"/>
      <c r="E51" s="146"/>
      <c r="F51" s="146"/>
      <c r="G51" s="102"/>
      <c r="H51" s="103"/>
    </row>
    <row r="52" spans="2:9" ht="20.25" customHeight="1" x14ac:dyDescent="0.25">
      <c r="B52" s="146" t="s">
        <v>189</v>
      </c>
      <c r="C52" s="146"/>
      <c r="D52" s="146"/>
      <c r="E52" s="146"/>
      <c r="F52" s="146"/>
      <c r="G52" s="102"/>
      <c r="H52" s="103"/>
    </row>
    <row r="53" spans="2:9" s="104" customFormat="1" ht="20.25" customHeight="1" x14ac:dyDescent="0.25">
      <c r="B53" s="146" t="s">
        <v>190</v>
      </c>
      <c r="C53" s="146"/>
      <c r="D53" s="146"/>
      <c r="E53" s="146"/>
      <c r="F53" s="146"/>
      <c r="G53" s="146"/>
      <c r="H53" s="146"/>
    </row>
    <row r="54" spans="2:9" ht="15" customHeight="1" x14ac:dyDescent="0.25">
      <c r="B54" s="144" t="s">
        <v>191</v>
      </c>
      <c r="C54" s="144"/>
      <c r="D54" s="144"/>
      <c r="E54" s="105"/>
      <c r="F54" s="105"/>
      <c r="G54" s="106"/>
      <c r="H54" s="107"/>
    </row>
    <row r="55" spans="2:9" ht="20.25" customHeight="1" x14ac:dyDescent="0.25">
      <c r="B55" s="145" t="s">
        <v>192</v>
      </c>
      <c r="C55" s="145"/>
      <c r="D55" s="145"/>
      <c r="E55" s="108"/>
      <c r="F55" s="108"/>
      <c r="G55" s="109"/>
      <c r="H55" s="108"/>
    </row>
    <row r="56" spans="2:9" ht="20.25" customHeight="1" x14ac:dyDescent="0.25"/>
    <row r="57" spans="2:9" ht="20.25" customHeight="1" x14ac:dyDescent="0.25"/>
    <row r="58" spans="2:9" ht="20.25" customHeight="1" x14ac:dyDescent="0.25"/>
    <row r="59" spans="2:9" ht="9.75" customHeight="1" x14ac:dyDescent="0.25"/>
    <row r="60" spans="2:9" ht="20.25" customHeight="1" x14ac:dyDescent="0.25"/>
    <row r="61" spans="2:9" ht="12" customHeight="1" x14ac:dyDescent="0.25"/>
    <row r="62" spans="2:9" ht="20.25" customHeight="1" x14ac:dyDescent="0.25"/>
    <row r="63" spans="2:9" ht="20.25" customHeight="1" x14ac:dyDescent="0.25"/>
    <row r="64" spans="2:9" ht="6.75" customHeight="1" x14ac:dyDescent="0.25"/>
    <row r="65" ht="20.25" customHeight="1" x14ac:dyDescent="0.25"/>
  </sheetData>
  <mergeCells count="16">
    <mergeCell ref="B55:D55"/>
    <mergeCell ref="B49:I49"/>
    <mergeCell ref="B50:I50"/>
    <mergeCell ref="B51:F51"/>
    <mergeCell ref="B52:F52"/>
    <mergeCell ref="B53:H53"/>
    <mergeCell ref="I27:I28"/>
    <mergeCell ref="G40:G41"/>
    <mergeCell ref="I44:I45"/>
    <mergeCell ref="B48:I48"/>
    <mergeCell ref="B54:D54"/>
    <mergeCell ref="H2:I2"/>
    <mergeCell ref="H3:I3"/>
    <mergeCell ref="B5:H5"/>
    <mergeCell ref="B6:H6"/>
    <mergeCell ref="I9:I14"/>
  </mergeCells>
  <hyperlinks>
    <hyperlink ref="B54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O44"/>
  <sheetViews>
    <sheetView showGridLines="0" zoomScale="62" zoomScaleNormal="90" workbookViewId="0">
      <selection activeCell="E27" sqref="E27"/>
    </sheetView>
  </sheetViews>
  <sheetFormatPr defaultRowHeight="15" x14ac:dyDescent="0.25"/>
  <cols>
    <col min="2" max="2" width="17.140625" customWidth="1"/>
    <col min="3" max="3" width="22.42578125" customWidth="1"/>
    <col min="4" max="4" width="17.85546875" bestFit="1" customWidth="1"/>
    <col min="5" max="5" width="17.5703125" customWidth="1"/>
    <col min="6" max="6" width="16" customWidth="1"/>
    <col min="7" max="7" width="14.140625" customWidth="1"/>
    <col min="8" max="8" width="13.85546875" bestFit="1" customWidth="1"/>
    <col min="9" max="9" width="14.140625" customWidth="1"/>
    <col min="10" max="10" width="15.5703125" customWidth="1"/>
    <col min="11" max="11" width="12.5703125" bestFit="1" customWidth="1"/>
    <col min="12" max="12" width="18.85546875" customWidth="1"/>
    <col min="13" max="13" width="14.42578125" customWidth="1"/>
  </cols>
  <sheetData>
    <row r="1" spans="2:13" x14ac:dyDescent="0.25">
      <c r="K1" s="128"/>
      <c r="L1" s="128"/>
      <c r="M1" s="128"/>
    </row>
    <row r="2" spans="2:13" x14ac:dyDescent="0.25">
      <c r="H2" s="147">
        <v>2020</v>
      </c>
      <c r="I2" s="147"/>
      <c r="J2" s="147"/>
      <c r="K2" s="128"/>
      <c r="L2" s="128"/>
      <c r="M2" s="128"/>
    </row>
    <row r="3" spans="2:13" ht="28.35" customHeight="1" x14ac:dyDescent="0.25">
      <c r="H3" s="147"/>
      <c r="I3" s="147"/>
      <c r="J3" s="147"/>
      <c r="K3" s="128"/>
      <c r="L3" s="128"/>
      <c r="M3" s="128"/>
    </row>
    <row r="4" spans="2:13" x14ac:dyDescent="0.25">
      <c r="H4" s="147"/>
      <c r="I4" s="147"/>
      <c r="J4" s="147"/>
      <c r="K4" s="128"/>
      <c r="L4" s="128"/>
      <c r="M4" s="128"/>
    </row>
    <row r="5" spans="2:13" x14ac:dyDescent="0.25">
      <c r="H5" s="147"/>
      <c r="I5" s="147"/>
      <c r="J5" s="147"/>
      <c r="K5" s="128"/>
      <c r="L5" s="128"/>
      <c r="M5" s="128"/>
    </row>
    <row r="6" spans="2:13" ht="18" customHeight="1" x14ac:dyDescent="0.25">
      <c r="H6" s="147"/>
      <c r="I6" s="147"/>
      <c r="J6" s="147"/>
      <c r="K6" s="128"/>
      <c r="L6" s="128"/>
      <c r="M6" s="128"/>
    </row>
    <row r="7" spans="2:13" ht="15.75" thickBot="1" x14ac:dyDescent="0.3">
      <c r="B7" s="13" t="s">
        <v>1</v>
      </c>
      <c r="C7" s="9"/>
      <c r="D7" s="9"/>
      <c r="E7" s="9"/>
      <c r="F7" s="9"/>
      <c r="G7" s="9"/>
      <c r="H7" s="9"/>
      <c r="I7" s="10"/>
      <c r="J7" s="9"/>
      <c r="K7" s="128"/>
      <c r="L7" s="128"/>
      <c r="M7" s="128"/>
    </row>
    <row r="9" spans="2:13" x14ac:dyDescent="0.25">
      <c r="B9" s="14" t="s">
        <v>39</v>
      </c>
      <c r="C9" s="15"/>
      <c r="D9" s="15"/>
      <c r="E9" s="1"/>
      <c r="F9" s="1"/>
    </row>
    <row r="10" spans="2:13" x14ac:dyDescent="0.25">
      <c r="B10" s="7" t="s">
        <v>3</v>
      </c>
      <c r="C10" s="7" t="s">
        <v>40</v>
      </c>
      <c r="D10" s="7" t="s">
        <v>41</v>
      </c>
      <c r="E10" s="7" t="s">
        <v>42</v>
      </c>
      <c r="F10" s="7" t="s">
        <v>20</v>
      </c>
      <c r="G10" s="7" t="s">
        <v>33</v>
      </c>
      <c r="H10" s="7" t="s">
        <v>21</v>
      </c>
      <c r="I10" s="7" t="s">
        <v>43</v>
      </c>
      <c r="J10" s="7" t="s">
        <v>22</v>
      </c>
    </row>
    <row r="11" spans="2:13" x14ac:dyDescent="0.25">
      <c r="B11" s="6" t="s">
        <v>44</v>
      </c>
      <c r="C11" s="6" t="s">
        <v>45</v>
      </c>
      <c r="D11" s="29">
        <v>160000</v>
      </c>
      <c r="E11" s="6">
        <f>2778*10*1.12</f>
        <v>31113.600000000002</v>
      </c>
      <c r="F11" s="6"/>
      <c r="G11" s="6">
        <v>30000</v>
      </c>
      <c r="H11" s="6">
        <v>30000</v>
      </c>
      <c r="I11" s="6">
        <v>10000</v>
      </c>
      <c r="J11" s="6"/>
    </row>
    <row r="12" spans="2:13" x14ac:dyDescent="0.25">
      <c r="B12" s="5" t="s">
        <v>46</v>
      </c>
      <c r="C12" s="5" t="s">
        <v>47</v>
      </c>
      <c r="D12" s="30" t="s">
        <v>48</v>
      </c>
      <c r="E12" s="5">
        <v>140000</v>
      </c>
      <c r="F12" s="5">
        <v>0</v>
      </c>
      <c r="G12" s="5">
        <v>18000</v>
      </c>
      <c r="H12" s="5">
        <v>30000</v>
      </c>
      <c r="I12" s="5"/>
      <c r="J12" s="5">
        <v>10000</v>
      </c>
    </row>
    <row r="13" spans="2:13" x14ac:dyDescent="0.25">
      <c r="B13" s="5" t="s">
        <v>46</v>
      </c>
      <c r="C13" s="5" t="s">
        <v>49</v>
      </c>
      <c r="D13" s="30" t="s">
        <v>50</v>
      </c>
      <c r="E13" s="5">
        <v>100000</v>
      </c>
      <c r="F13" s="5">
        <f>F12*0.95</f>
        <v>0</v>
      </c>
      <c r="G13" s="5">
        <v>30000</v>
      </c>
      <c r="H13" s="5">
        <v>30000</v>
      </c>
      <c r="I13" s="5">
        <v>8000</v>
      </c>
      <c r="J13" s="5">
        <v>10000</v>
      </c>
    </row>
    <row r="14" spans="2:13" x14ac:dyDescent="0.25">
      <c r="B14" s="6" t="s">
        <v>51</v>
      </c>
      <c r="C14" s="6" t="s">
        <v>47</v>
      </c>
      <c r="D14" s="29" t="s">
        <v>48</v>
      </c>
      <c r="E14" s="6">
        <v>153500</v>
      </c>
      <c r="F14" s="6">
        <f>F12*0.9</f>
        <v>0</v>
      </c>
      <c r="G14" s="6">
        <v>18000</v>
      </c>
      <c r="H14" s="6">
        <v>27900</v>
      </c>
      <c r="I14" s="6">
        <v>8000</v>
      </c>
      <c r="J14" s="6">
        <v>10000</v>
      </c>
    </row>
    <row r="15" spans="2:13" x14ac:dyDescent="0.25">
      <c r="B15" s="6" t="s">
        <v>51</v>
      </c>
      <c r="C15" s="6" t="s">
        <v>52</v>
      </c>
      <c r="D15" s="29" t="s">
        <v>48</v>
      </c>
      <c r="E15" s="6">
        <v>203500</v>
      </c>
      <c r="F15" s="6">
        <f>F12*0.85</f>
        <v>0</v>
      </c>
      <c r="G15" s="6">
        <v>40000</v>
      </c>
      <c r="H15" s="6">
        <v>40000</v>
      </c>
      <c r="I15" s="6"/>
      <c r="J15" s="6">
        <v>10000</v>
      </c>
    </row>
    <row r="16" spans="2:13" x14ac:dyDescent="0.25">
      <c r="B16" s="6" t="s">
        <v>51</v>
      </c>
      <c r="C16" s="6" t="s">
        <v>53</v>
      </c>
      <c r="D16" s="29" t="s">
        <v>54</v>
      </c>
      <c r="E16" s="6">
        <v>267000</v>
      </c>
      <c r="F16" s="6">
        <f>F12*0.8</f>
        <v>0</v>
      </c>
      <c r="G16" s="6">
        <v>70000</v>
      </c>
      <c r="H16" s="6">
        <v>77500</v>
      </c>
      <c r="I16" s="6"/>
      <c r="J16" s="6">
        <v>10000</v>
      </c>
    </row>
    <row r="17" spans="2:15" x14ac:dyDescent="0.25">
      <c r="B17" s="5" t="s">
        <v>55</v>
      </c>
      <c r="C17" s="5" t="s">
        <v>47</v>
      </c>
      <c r="D17" s="30" t="s">
        <v>48</v>
      </c>
      <c r="E17" s="5">
        <v>140000</v>
      </c>
      <c r="F17" s="5">
        <f>F12*0.75</f>
        <v>0</v>
      </c>
      <c r="G17" s="5">
        <v>18000</v>
      </c>
      <c r="H17" s="5"/>
      <c r="I17" s="5">
        <v>8000</v>
      </c>
      <c r="J17" s="5"/>
    </row>
    <row r="18" spans="2:15" x14ac:dyDescent="0.25">
      <c r="B18" s="5" t="s">
        <v>55</v>
      </c>
      <c r="C18" s="5" t="s">
        <v>47</v>
      </c>
      <c r="D18" s="30" t="s">
        <v>56</v>
      </c>
      <c r="E18" s="5">
        <v>165000</v>
      </c>
      <c r="F18" s="5">
        <f>F12*0.7</f>
        <v>0</v>
      </c>
      <c r="G18" s="5">
        <v>35000</v>
      </c>
      <c r="H18" s="5">
        <v>35000</v>
      </c>
      <c r="I18" s="5">
        <v>8000</v>
      </c>
      <c r="J18" s="5"/>
    </row>
    <row r="19" spans="2:15" x14ac:dyDescent="0.25">
      <c r="B19" s="6" t="s">
        <v>57</v>
      </c>
      <c r="C19" s="6" t="s">
        <v>58</v>
      </c>
      <c r="D19" s="29" t="s">
        <v>59</v>
      </c>
      <c r="E19" s="6">
        <v>95000</v>
      </c>
      <c r="F19" s="6"/>
      <c r="G19" s="6">
        <v>18000</v>
      </c>
      <c r="H19" s="6">
        <v>27900</v>
      </c>
      <c r="I19" s="6">
        <v>8000</v>
      </c>
      <c r="J19" s="6"/>
    </row>
    <row r="20" spans="2:15" x14ac:dyDescent="0.25">
      <c r="B20" s="5" t="s">
        <v>60</v>
      </c>
      <c r="C20" s="5" t="s">
        <v>47</v>
      </c>
      <c r="D20" s="30" t="s">
        <v>48</v>
      </c>
      <c r="E20" s="5">
        <v>95000</v>
      </c>
      <c r="F20" s="5"/>
      <c r="G20" s="5">
        <v>18000</v>
      </c>
      <c r="H20" s="5">
        <v>27900</v>
      </c>
      <c r="I20" s="5">
        <v>8000</v>
      </c>
      <c r="J20" s="5"/>
    </row>
    <row r="21" spans="2:15" x14ac:dyDescent="0.25">
      <c r="B21" s="6" t="s">
        <v>61</v>
      </c>
      <c r="C21" s="6" t="s">
        <v>49</v>
      </c>
      <c r="D21" s="29" t="s">
        <v>50</v>
      </c>
      <c r="E21" s="6">
        <v>65000</v>
      </c>
      <c r="F21" s="6"/>
      <c r="G21" s="6">
        <v>15000</v>
      </c>
      <c r="H21" s="6">
        <v>15500</v>
      </c>
      <c r="I21" s="6"/>
      <c r="J21" s="6"/>
    </row>
    <row r="22" spans="2:15" x14ac:dyDescent="0.25">
      <c r="B22" s="6" t="s">
        <v>61</v>
      </c>
      <c r="C22" s="6" t="s">
        <v>47</v>
      </c>
      <c r="D22" s="29" t="s">
        <v>62</v>
      </c>
      <c r="E22" s="6">
        <v>95000</v>
      </c>
      <c r="F22" s="6"/>
      <c r="G22" s="6">
        <v>18000</v>
      </c>
      <c r="H22" s="6">
        <v>27900</v>
      </c>
      <c r="I22" s="6">
        <v>8000</v>
      </c>
      <c r="J22" s="6"/>
    </row>
    <row r="23" spans="2:15" x14ac:dyDescent="0.25">
      <c r="B23" s="6" t="s">
        <v>61</v>
      </c>
      <c r="C23" s="6" t="s">
        <v>53</v>
      </c>
      <c r="D23" s="29" t="s">
        <v>63</v>
      </c>
      <c r="E23" s="6">
        <v>250000</v>
      </c>
      <c r="F23" s="6"/>
      <c r="G23" s="6">
        <v>75000</v>
      </c>
      <c r="H23" s="6">
        <v>116250</v>
      </c>
      <c r="I23" s="6"/>
      <c r="J23" s="6"/>
      <c r="O23" s="2"/>
    </row>
    <row r="24" spans="2:15" x14ac:dyDescent="0.25">
      <c r="B24" s="5" t="s">
        <v>64</v>
      </c>
      <c r="C24" s="5" t="s">
        <v>47</v>
      </c>
      <c r="D24" s="30" t="s">
        <v>48</v>
      </c>
      <c r="E24" s="5">
        <v>75000</v>
      </c>
      <c r="F24" s="5"/>
      <c r="G24" s="5">
        <v>18000</v>
      </c>
      <c r="H24" s="5">
        <v>27900</v>
      </c>
      <c r="I24" s="5">
        <v>8000</v>
      </c>
      <c r="J24" s="5"/>
    </row>
    <row r="25" spans="2:15" x14ac:dyDescent="0.25">
      <c r="B25" s="6" t="s">
        <v>65</v>
      </c>
      <c r="C25" s="6" t="s">
        <v>47</v>
      </c>
      <c r="D25" s="29" t="s">
        <v>48</v>
      </c>
      <c r="E25" s="6">
        <v>85000</v>
      </c>
      <c r="F25" s="6"/>
      <c r="G25" s="6">
        <v>18000</v>
      </c>
      <c r="H25" s="6">
        <v>27900</v>
      </c>
      <c r="I25" s="6">
        <v>8000</v>
      </c>
      <c r="J25" s="6">
        <v>5000</v>
      </c>
    </row>
    <row r="26" spans="2:15" x14ac:dyDescent="0.25">
      <c r="B26" s="5" t="s">
        <v>66</v>
      </c>
      <c r="C26" s="5" t="s">
        <v>47</v>
      </c>
      <c r="D26" s="30" t="s">
        <v>59</v>
      </c>
      <c r="E26" s="5">
        <v>135000</v>
      </c>
      <c r="F26" s="5"/>
      <c r="G26" s="5">
        <v>18000</v>
      </c>
      <c r="H26" s="5">
        <v>27900</v>
      </c>
      <c r="I26" s="5">
        <v>8000</v>
      </c>
      <c r="J26" s="5"/>
    </row>
    <row r="27" spans="2:15" x14ac:dyDescent="0.25">
      <c r="B27" s="6" t="s">
        <v>67</v>
      </c>
      <c r="C27" s="6" t="s">
        <v>47</v>
      </c>
      <c r="D27" s="29" t="s">
        <v>48</v>
      </c>
      <c r="E27" s="6">
        <v>95000</v>
      </c>
      <c r="F27" s="6"/>
      <c r="G27" s="6">
        <v>18000</v>
      </c>
      <c r="H27" s="6">
        <v>27900</v>
      </c>
      <c r="I27" s="6">
        <v>8000</v>
      </c>
      <c r="J27" s="6"/>
    </row>
    <row r="28" spans="2:15" x14ac:dyDescent="0.25">
      <c r="B28" s="5" t="s">
        <v>68</v>
      </c>
      <c r="C28" s="5" t="s">
        <v>47</v>
      </c>
      <c r="D28" s="30" t="s">
        <v>59</v>
      </c>
      <c r="E28" s="5">
        <v>80000</v>
      </c>
      <c r="F28" s="5"/>
      <c r="G28" s="5">
        <v>18000</v>
      </c>
      <c r="H28" s="5">
        <v>27900</v>
      </c>
      <c r="I28" s="5">
        <v>8000</v>
      </c>
      <c r="J28" s="5"/>
    </row>
    <row r="29" spans="2:15" x14ac:dyDescent="0.25">
      <c r="B29" s="6" t="s">
        <v>69</v>
      </c>
      <c r="C29" s="6" t="s">
        <v>47</v>
      </c>
      <c r="D29" s="29" t="s">
        <v>48</v>
      </c>
      <c r="E29" s="6">
        <v>80000</v>
      </c>
      <c r="F29" s="6"/>
      <c r="G29" s="6">
        <v>18000</v>
      </c>
      <c r="H29" s="6">
        <v>27900</v>
      </c>
      <c r="I29" s="6">
        <v>8000</v>
      </c>
      <c r="J29" s="6"/>
    </row>
    <row r="30" spans="2:15" x14ac:dyDescent="0.25">
      <c r="B30" s="5" t="s">
        <v>70</v>
      </c>
      <c r="C30" s="5" t="s">
        <v>47</v>
      </c>
      <c r="D30" s="30" t="s">
        <v>59</v>
      </c>
      <c r="E30" s="5">
        <v>95000</v>
      </c>
      <c r="F30" s="5"/>
      <c r="G30" s="5">
        <v>18000</v>
      </c>
      <c r="H30" s="5">
        <v>27900</v>
      </c>
      <c r="I30" s="5">
        <v>8000</v>
      </c>
      <c r="J30" s="5"/>
    </row>
    <row r="31" spans="2:15" x14ac:dyDescent="0.25">
      <c r="B31" s="6" t="s">
        <v>71</v>
      </c>
      <c r="C31" s="6" t="s">
        <v>47</v>
      </c>
      <c r="D31" s="29" t="s">
        <v>59</v>
      </c>
      <c r="E31" s="6">
        <v>100000</v>
      </c>
      <c r="F31" s="6"/>
      <c r="G31" s="6">
        <v>18000</v>
      </c>
      <c r="H31" s="6">
        <v>27900</v>
      </c>
      <c r="I31" s="6">
        <v>8000</v>
      </c>
      <c r="J31" s="6"/>
    </row>
    <row r="32" spans="2:15" x14ac:dyDescent="0.25">
      <c r="B32" s="5" t="s">
        <v>72</v>
      </c>
      <c r="C32" s="5" t="s">
        <v>47</v>
      </c>
      <c r="D32" s="30" t="s">
        <v>59</v>
      </c>
      <c r="E32" s="5">
        <v>100000</v>
      </c>
      <c r="F32" s="5"/>
      <c r="G32" s="5">
        <v>18000</v>
      </c>
      <c r="H32" s="5">
        <v>27900</v>
      </c>
      <c r="I32" s="5">
        <v>8000</v>
      </c>
      <c r="J32" s="5"/>
    </row>
    <row r="33" spans="2:10" x14ac:dyDescent="0.25">
      <c r="B33" s="6" t="s">
        <v>73</v>
      </c>
      <c r="C33" s="6" t="s">
        <v>47</v>
      </c>
      <c r="D33" s="29" t="s">
        <v>59</v>
      </c>
      <c r="E33" s="6">
        <v>80000</v>
      </c>
      <c r="F33" s="6"/>
      <c r="G33" s="6">
        <v>18000</v>
      </c>
      <c r="H33" s="6">
        <v>27900</v>
      </c>
      <c r="I33" s="6">
        <v>8000</v>
      </c>
      <c r="J33" s="6"/>
    </row>
    <row r="34" spans="2:10" x14ac:dyDescent="0.25">
      <c r="B34" s="5" t="s">
        <v>74</v>
      </c>
      <c r="C34" s="5" t="s">
        <v>47</v>
      </c>
      <c r="D34" s="30" t="s">
        <v>59</v>
      </c>
      <c r="E34" s="5">
        <v>90000</v>
      </c>
      <c r="F34" s="5"/>
      <c r="G34" s="5">
        <v>18000</v>
      </c>
      <c r="H34" s="5">
        <v>27900</v>
      </c>
      <c r="I34" s="5">
        <v>8000</v>
      </c>
      <c r="J34" s="5">
        <v>5000</v>
      </c>
    </row>
    <row r="35" spans="2:10" x14ac:dyDescent="0.25">
      <c r="B35" s="5" t="s">
        <v>74</v>
      </c>
      <c r="C35" s="5" t="s">
        <v>75</v>
      </c>
      <c r="D35" s="30" t="s">
        <v>48</v>
      </c>
      <c r="E35" s="5">
        <v>90000</v>
      </c>
      <c r="F35" s="5"/>
      <c r="G35" s="5">
        <v>28000</v>
      </c>
      <c r="H35" s="5">
        <v>28000</v>
      </c>
      <c r="I35" s="5"/>
      <c r="J35" s="5">
        <v>5000</v>
      </c>
    </row>
    <row r="36" spans="2:10" x14ac:dyDescent="0.25">
      <c r="B36" s="6" t="s">
        <v>76</v>
      </c>
      <c r="C36" s="6" t="s">
        <v>47</v>
      </c>
      <c r="D36" s="29" t="s">
        <v>48</v>
      </c>
      <c r="E36" s="6">
        <v>90000</v>
      </c>
      <c r="F36" s="6"/>
      <c r="G36" s="6">
        <v>18000</v>
      </c>
      <c r="H36" s="6">
        <v>27900</v>
      </c>
      <c r="I36" s="6">
        <v>8000</v>
      </c>
      <c r="J36" s="6"/>
    </row>
    <row r="37" spans="2:10" x14ac:dyDescent="0.25">
      <c r="B37" s="5" t="s">
        <v>77</v>
      </c>
      <c r="C37" s="5" t="s">
        <v>44</v>
      </c>
      <c r="D37" s="30" t="s">
        <v>50</v>
      </c>
      <c r="E37" s="5">
        <v>95000</v>
      </c>
      <c r="F37" s="5"/>
      <c r="G37" s="5">
        <v>30000</v>
      </c>
      <c r="H37" s="5">
        <v>30000</v>
      </c>
      <c r="I37" s="5"/>
      <c r="J37" s="5">
        <v>12000</v>
      </c>
    </row>
    <row r="38" spans="2:10" x14ac:dyDescent="0.25">
      <c r="B38" s="6" t="s">
        <v>78</v>
      </c>
      <c r="C38" s="6" t="s">
        <v>47</v>
      </c>
      <c r="D38" s="29" t="s">
        <v>48</v>
      </c>
      <c r="E38" s="6">
        <v>130000</v>
      </c>
      <c r="F38" s="6"/>
      <c r="G38" s="6">
        <v>18000</v>
      </c>
      <c r="H38" s="6">
        <v>27900</v>
      </c>
      <c r="I38" s="6">
        <v>8000</v>
      </c>
      <c r="J38" s="6">
        <v>8000</v>
      </c>
    </row>
    <row r="39" spans="2:10" x14ac:dyDescent="0.25">
      <c r="B39" s="5" t="s">
        <v>78</v>
      </c>
      <c r="C39" s="5" t="s">
        <v>47</v>
      </c>
      <c r="D39" s="30" t="s">
        <v>56</v>
      </c>
      <c r="E39" s="5">
        <v>165000</v>
      </c>
      <c r="F39" s="5"/>
      <c r="G39" s="5">
        <v>25000</v>
      </c>
      <c r="H39" s="5">
        <v>35000</v>
      </c>
      <c r="I39" s="5">
        <v>8000</v>
      </c>
      <c r="J39" s="5">
        <v>8000</v>
      </c>
    </row>
    <row r="40" spans="2:10" x14ac:dyDescent="0.25">
      <c r="B40" s="6" t="s">
        <v>78</v>
      </c>
      <c r="C40" s="6" t="s">
        <v>47</v>
      </c>
      <c r="D40" s="29" t="s">
        <v>79</v>
      </c>
      <c r="E40" s="6">
        <v>180000</v>
      </c>
      <c r="F40" s="6"/>
      <c r="G40" s="6">
        <v>25000</v>
      </c>
      <c r="H40" s="6">
        <v>35000</v>
      </c>
      <c r="I40" s="6">
        <v>8000</v>
      </c>
      <c r="J40" s="6">
        <v>8000</v>
      </c>
    </row>
    <row r="41" spans="2:10" x14ac:dyDescent="0.25">
      <c r="B41" s="6" t="s">
        <v>80</v>
      </c>
      <c r="C41" s="6" t="s">
        <v>44</v>
      </c>
      <c r="D41" s="29" t="s">
        <v>50</v>
      </c>
      <c r="E41" s="6">
        <v>100000</v>
      </c>
      <c r="F41" s="6"/>
      <c r="G41" s="6">
        <v>30000</v>
      </c>
      <c r="H41" s="6">
        <v>30000</v>
      </c>
      <c r="I41" s="6"/>
      <c r="J41" s="6"/>
    </row>
    <row r="42" spans="2:10" x14ac:dyDescent="0.25">
      <c r="B42" s="5" t="s">
        <v>81</v>
      </c>
      <c r="C42" s="5" t="s">
        <v>47</v>
      </c>
      <c r="D42" s="30" t="s">
        <v>48</v>
      </c>
      <c r="E42" s="5">
        <v>95000</v>
      </c>
      <c r="F42" s="5"/>
      <c r="G42" s="5">
        <v>18000</v>
      </c>
      <c r="H42" s="5">
        <v>27900</v>
      </c>
      <c r="I42" s="5">
        <v>8000</v>
      </c>
      <c r="J42" s="5">
        <v>5000</v>
      </c>
    </row>
    <row r="43" spans="2:10" x14ac:dyDescent="0.25">
      <c r="G43" s="16"/>
      <c r="H43" s="16"/>
      <c r="I43" s="16"/>
      <c r="J43" s="16"/>
    </row>
    <row r="44" spans="2:10" x14ac:dyDescent="0.25">
      <c r="G44" s="16"/>
      <c r="H44" s="16"/>
      <c r="I44" s="16"/>
      <c r="J44" s="16"/>
    </row>
  </sheetData>
  <mergeCells count="2">
    <mergeCell ref="H2:J6"/>
    <mergeCell ref="K1:M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Алматы_МЕСЯЦ</vt:lpstr>
      <vt:lpstr>НРР_Регионы</vt:lpstr>
      <vt:lpstr>Регионы</vt:lpstr>
      <vt:lpstr>Алматы_МЕСЯЦ!Область_печати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Мун</dc:creator>
  <cp:lastModifiedBy>Asima Isabekova</cp:lastModifiedBy>
  <cp:revision/>
  <dcterms:created xsi:type="dcterms:W3CDTF">2020-06-22T16:05:19Z</dcterms:created>
  <dcterms:modified xsi:type="dcterms:W3CDTF">2022-02-15T06:06:23Z</dcterms:modified>
</cp:coreProperties>
</file>